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入库表!$A$4:$AA$48</definedName>
    <definedName name="“一站式”社区综合服务设施建设">[2]sheet2!#REF!</definedName>
    <definedName name="创业就业项目">[3]sheet2!$B$2:$B$7</definedName>
    <definedName name="产业发展项目">[4]sheet2!$A$2:$A$7</definedName>
    <definedName name="安全饮水工程">[5]sheet2!$R$11:$R$15</definedName>
    <definedName name="_xlnm.Print_Titles" localSheetId="0">入库表!$3:$4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<sst xmlns="http://schemas.openxmlformats.org/spreadsheetml/2006/main" count="735" uniqueCount="269">
  <si>
    <t>附件2：</t>
  </si>
  <si>
    <t>上犹县2025年中央财政衔接推进乡村振兴补助资金（提前批次）项目计划表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</si>
  <si>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</si>
  <si>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</si>
  <si>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</si>
  <si>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</si>
  <si>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</si>
  <si>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</si>
  <si>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</si>
  <si>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</si>
  <si>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</si>
  <si>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</si>
  <si>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</si>
  <si>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</si>
  <si>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</si>
  <si>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</si>
  <si>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</si>
  <si>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</si>
  <si>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</si>
  <si>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</si>
  <si>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</si>
  <si>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</si>
  <si>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</si>
  <si>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</si>
  <si>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</si>
  <si>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</si>
  <si>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</si>
  <si>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</si>
  <si>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</si>
  <si>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</si>
  <si>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</si>
  <si>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</si>
  <si>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</si>
  <si>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</si>
  <si>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1、生产奖补</t>
  </si>
  <si>
    <t>产业到户奖补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</si>
  <si>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</si>
  <si>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</si>
  <si>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</si>
  <si>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</si>
  <si>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</si>
  <si>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</si>
  <si>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</si>
  <si>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生产基地</t>
  </si>
  <si>
    <t>种植基地</t>
  </si>
  <si>
    <t>巩固拓展脱贫攻坚成果</t>
  </si>
  <si>
    <t>用于奖补脱贫户或监测对象自主发展产业</t>
  </si>
  <si>
    <t>引导6000户以上脱贫户直接发展农业种养，增加家庭收入。</t>
  </si>
  <si>
    <t>95%以上</t>
  </si>
  <si>
    <t>各相关村</t>
  </si>
  <si>
    <t>2、金融保险配套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</si>
  <si>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</si>
  <si>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</si>
  <si>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</si>
  <si>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</si>
  <si>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</si>
  <si>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3、贫困林场发展</t>
  </si>
  <si>
    <t>工业原材料林（碳桐）种植基地建设</t>
  </si>
  <si>
    <t>新造</t>
  </si>
  <si>
    <t>紫阳乡</t>
  </si>
  <si>
    <t>高基坪村</t>
  </si>
  <si>
    <t>否</t>
  </si>
  <si>
    <t>巩固拓展脱贫攻坚成果（贫困林场）</t>
  </si>
  <si>
    <t>在紫阳高基坪新造工业原材料林(碳桐)300亩</t>
  </si>
  <si>
    <t>该项目建设，可解决当地村组富余劳力10余人就近就业，同时带动2个村20人参与该项目的建设，为后续的生产助力，进一步巩固脱贫攻坚成果，促进乡村振兴工作</t>
  </si>
  <si>
    <t>96%以上</t>
  </si>
  <si>
    <t>寺下林场
张美丰</t>
  </si>
  <si>
    <t>寺下林场</t>
  </si>
  <si>
    <t>乡土树种培育项目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</si>
  <si>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</si>
  <si>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</si>
  <si>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</si>
  <si>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</si>
  <si>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平富生态林场
张美丰</t>
  </si>
  <si>
    <t>平富生态林场</t>
  </si>
  <si>
    <t>4、产业配套基础设施</t>
  </si>
  <si>
    <t>2025年村级集体经济项目</t>
  </si>
  <si>
    <t>产业配套基础设施</t>
  </si>
  <si>
    <t>产业园（区）</t>
  </si>
  <si>
    <t>巩固拓展脱贫攻坚成果（村级集体经济发展）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</si>
  <si>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</si>
  <si>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</si>
  <si>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食用菌灭菌柜等基础设施</t>
  </si>
  <si>
    <t>安和乡</t>
  </si>
  <si>
    <t>安和村</t>
  </si>
  <si>
    <t>容积49立方高压灭菌柜1个、1吨微压锅炉1套等</t>
  </si>
  <si>
    <t>（一）补齐食用菌产业基础设施短板、带动群众就业
（二）吸纳3户脱贫户就业，每户预计增收3000元。
（三）促进发展村集体经济，预计每年增收10万元。</t>
  </si>
  <si>
    <t>安和乡黄宇正</t>
  </si>
  <si>
    <t>营前镇上湾村蔬菜基地基础设施提升</t>
  </si>
  <si>
    <t>2025.01-2025.12</t>
  </si>
  <si>
    <t>营前镇</t>
  </si>
  <si>
    <t>上湾村</t>
  </si>
  <si>
    <t>200亩大棚维修及配套基础设施完善。</t>
  </si>
  <si>
    <t>（一）发展村集体产业，引领村级产业发展，每年可为村集体增收1万元以上。
（二）项目建设过程中，可带动约5人投工投劳，人均增收1500元以上。
（三）项目建设完成后，可增加吸纳约2人就业，人均增收3000元以上。</t>
  </si>
  <si>
    <t>5、加工流通场地设施</t>
  </si>
  <si>
    <t>黄竹南阳新建钢架粮食加工大棚</t>
  </si>
  <si>
    <t>黄竹村</t>
  </si>
  <si>
    <t>加工流通场地设施</t>
  </si>
  <si>
    <t>产地初加工和精深加工</t>
  </si>
  <si>
    <t>黄竹粮食加工厂新建钢架大棚450㎡等设施</t>
  </si>
  <si>
    <t>（一）投产后带动村集体经济增收，预计每年增收3万。
（二）带动村民投工投劳，务工就业增收，预计带动5户，每户增收1800元。</t>
  </si>
  <si>
    <t>东山镇李超</t>
  </si>
  <si>
    <t>东山镇区域农机服务维修中心工程</t>
  </si>
  <si>
    <t>中稍村</t>
  </si>
  <si>
    <t>设施标准.长29*宽9.5M*高7.5米轻钢结构大棚含基础，地面平整,设施标准.长64.8*宽30.2M*高7.5米轻钢结构大棚含基础,设施标准.长64.8*宽24.2M*高7.5米轻钢结构大棚含基础.18M*10M*3M办公区域，厂房及周边路道硬化4000平方米等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</si>
  <si>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</si>
  <si>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沿河村25、高桥村70、广田村100</t>
  </si>
  <si>
    <t>茶坑村犹泉酒加工仓储项目</t>
  </si>
  <si>
    <t>陡水镇</t>
  </si>
  <si>
    <t>茶坑村</t>
  </si>
  <si>
    <t>拟在茶坑村建设犹泉酒加工仓储及展销工厂1处及其附属设施等，约2.6亩，用于犹泉酒加工、仓储、包装等。</t>
  </si>
  <si>
    <t>一）链接经营主体，预计每年增加村集体收入1.8万元，收益的60%用于公益性岗位等。                                     （二）群众参与项目建设投工投劳，预计吸纳10名劳动人员，其中脱贫户劳动人员6人，每户预计增收2000元。
（三）项目建成后提升周边环境，带动当地乡村旅游发展。</t>
  </si>
  <si>
    <t>陡水镇郭燕</t>
  </si>
  <si>
    <t>南村村农耕生产设施厂房建设</t>
  </si>
  <si>
    <t>黄埠镇</t>
  </si>
  <si>
    <t>南村村</t>
  </si>
  <si>
    <t>村集体经济钢结构厂房830平方米，含三通一平等配套设施</t>
  </si>
  <si>
    <t>（一)群众参与项目建设投工投劳，预计吸纳15名劳动人员，每户预计增收2500元。
（二）改善当地居民生产、生活出行条件，提高当地居民生活水平。</t>
  </si>
  <si>
    <t>黄埠镇   赖光洪</t>
  </si>
  <si>
    <t>社溪镇大安飞地菜籽油加工场建设项目设备采购</t>
  </si>
  <si>
    <t>社溪镇</t>
  </si>
  <si>
    <t>社溪村</t>
  </si>
  <si>
    <t>大安村飞地购买清理设备、破壁体质设备、压榨设备、灌装设备及电路等</t>
  </si>
  <si>
    <t>带动全镇油菜产业的发展，为村集体增收约3万元/年</t>
  </si>
  <si>
    <t>社溪镇  朱学良</t>
  </si>
  <si>
    <t>大安村</t>
  </si>
  <si>
    <t>寺下镇笋制品厂深加工项目</t>
  </si>
  <si>
    <t>2025年01月-2025年11月</t>
  </si>
  <si>
    <t>寺下镇</t>
  </si>
  <si>
    <t>杨梅村</t>
  </si>
  <si>
    <t>新建深加工产房约900平方米，含排污、排废设施等</t>
  </si>
  <si>
    <t>提升村集体经济收入约2万元/年，带东周边村民就业15人，人均增收1万元/年</t>
  </si>
  <si>
    <t>寺下镇
毛芳舒</t>
  </si>
  <si>
    <t>高峰村茶叶加工厂房建设</t>
  </si>
  <si>
    <t>五指峰乡</t>
  </si>
  <si>
    <t>高峰村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</si>
  <si>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</si>
  <si>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</si>
  <si>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五指峰乡   黄斌斌</t>
  </si>
  <si>
    <t>下佐村智能棚改建项目</t>
  </si>
  <si>
    <t>改建</t>
  </si>
  <si>
    <t>2025.4-2025.12</t>
  </si>
  <si>
    <t>下佐村</t>
  </si>
  <si>
    <t>智能棚改造4间为精酿啤酒生产车间，供水管网铺设约1000米，其它附属设施建设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</si>
  <si>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</si>
  <si>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紫阳乡江凌风</t>
  </si>
  <si>
    <t>紫阳乡下佐村啤酒中试生产线设施采购项目</t>
  </si>
  <si>
    <t>精酿啤酒试生产线生产设备采购1套，其它附属设施建设</t>
  </si>
  <si>
    <t>紫阳乡生态啤酒产业园厂房及配套基础设施项目-厂房建设</t>
  </si>
  <si>
    <t>建设内容：啤酒生产加工基地厂房约5500平方米，其它附属设施建设等</t>
  </si>
  <si>
    <t>紫阳乡生态啤酒产业园厂房及配套基础设施项目-无尘生产车间建设</t>
  </si>
  <si>
    <t>啤酒生产加工无尘生产车间建设约1000平方米，其它附属设施建设等</t>
  </si>
  <si>
    <t>秀罗村金峰油茶无尘车间建设项目</t>
  </si>
  <si>
    <t>2025.3-2025.12</t>
  </si>
  <si>
    <t>秀罗村</t>
  </si>
  <si>
    <t>油茶无尘生产车间（约500平方米），其它配套设施建设。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</si>
  <si>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</si>
  <si>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</si>
  <si>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续建</t>
  </si>
  <si>
    <t>冷库续建（约300平方米），其它配套设施建设。</t>
  </si>
  <si>
    <t>秀罗村米粉加工厂续建项目</t>
  </si>
  <si>
    <t>项目占地面积900平方米，购置加工生产流水线设备等</t>
  </si>
  <si>
    <t>（一）吸纳6户脱贫人口就业，每户每年预计增收0.2万元
（二）投产后发展村集体经济，预计每年增加村集体收入增加3万元，预计收益的60%可用于公益性岗位、分红等。</t>
  </si>
  <si>
    <t>6、生产基地</t>
  </si>
  <si>
    <t>太乙村七星茶叶种植基地项目</t>
  </si>
  <si>
    <t>水岩乡</t>
  </si>
  <si>
    <t>太乙村</t>
  </si>
  <si>
    <t>新建茶叶种植基地约200亩，林地流转、生产道路及配套设施。</t>
  </si>
  <si>
    <t>（一）利用本地资源，发展村集体茶叶种植产业，增加村集体经济收入。
（二）项目建设过程中可带动周边群众就业，增加工资性收入。</t>
  </si>
  <si>
    <t>水岩乡   卢龙</t>
  </si>
  <si>
    <t>二、巩固三保障成果项目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</si>
  <si>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</si>
  <si>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</si>
  <si>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</si>
  <si>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</si>
  <si>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</si>
  <si>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</si>
  <si>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三、就业项目</t>
  </si>
  <si>
    <t>就业扶持</t>
  </si>
  <si>
    <t>就业项目</t>
  </si>
  <si>
    <t>就业</t>
  </si>
  <si>
    <t>帮扶车间建设</t>
  </si>
  <si>
    <t>农村公岗、就业车间、交通补贴等</t>
  </si>
  <si>
    <t>脱贫户适当投工投劳等就业扶贫项目，提高了脱贫户的收益，改善脱贫户的生活水平。</t>
  </si>
  <si>
    <t>四、乡村建设行动</t>
  </si>
  <si>
    <t>1、农村道路</t>
  </si>
  <si>
    <t>鄱塘村打鹿仚、盏子里道路硬化</t>
  </si>
  <si>
    <t>鄱塘村</t>
  </si>
  <si>
    <t>乡村建设行动</t>
  </si>
  <si>
    <t>农村基础设施（含普惠性产业配套基础设施）</t>
  </si>
  <si>
    <t>农村道路建设（通村、通户、小型桥梁路）</t>
  </si>
  <si>
    <t>18公分厚道路建设3700平方米，及道路附属设施等等</t>
  </si>
  <si>
    <t>改善人居环境、村内基础设施条件，补短板提高乡村居住条件</t>
  </si>
  <si>
    <t>排上组主干道扩宽维修硬化</t>
  </si>
  <si>
    <t>高桥村</t>
  </si>
  <si>
    <t>排上组主干道硬化长600米、宽3.5米</t>
  </si>
  <si>
    <t>水陂村道路拓宽及维修工程</t>
  </si>
  <si>
    <t>梅水乡</t>
  </si>
  <si>
    <t>水陂村</t>
  </si>
  <si>
    <t>道路拓宽并硬化约4700平方米，水沟约300米（规格40*40）等</t>
  </si>
  <si>
    <t>带动农村产业发展，惠及农户就业，实现增收致富。</t>
  </si>
  <si>
    <t>梅水乡胡东长</t>
  </si>
  <si>
    <t>园村村道路配套设施建设</t>
  </si>
  <si>
    <t>园村村</t>
  </si>
  <si>
    <t>路道整治约800平方米，排水沟建设维修约1000米，堡坎建设约200立方米。</t>
  </si>
  <si>
    <t>（一）改善村内基础设施条件，巩固脱贫村脱贫成效。（二）农户适当投工投劳改善生产条件，实现增收致富。</t>
  </si>
  <si>
    <t>信地畲族村苦竹窝路面硬化（一期）</t>
  </si>
  <si>
    <t>平富乡</t>
  </si>
  <si>
    <t>信地畲族村</t>
  </si>
  <si>
    <t>巩固拓展脱贫攻坚成果（少数民族44）</t>
  </si>
  <si>
    <t>道路平整硬化约3700平方米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</si>
  <si>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</si>
  <si>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</si>
  <si>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南门组蔬菜基地道路和水沟基础设施提升项目</t>
  </si>
  <si>
    <t>江头村</t>
  </si>
  <si>
    <t>1、道路硬化1.4公里，宽3.5米，厚18CM，破除老路面3000平方米；2、便民桥8米长；3、砖砌堡坎360立方米，土方回填3000立方米；4、DN800涵管35米，DN300涵管15米，，DN500涵管10米；5、90*100水渠160米，40*40水渠350米；6、水泵房9平方米及电线等；7、蔬菜分拣棚500平方米</t>
  </si>
  <si>
    <t>1、改善大棚蔬菜基地道路设施，方便生产生活；2、优化营商环境；3、蔬菜基地带动周边村民务工约5人，年人均收入增长约8000元</t>
  </si>
  <si>
    <t>思茅芬关山组道路建设</t>
  </si>
  <si>
    <t>2025年1月-2025年12月</t>
  </si>
  <si>
    <t>双溪乡</t>
  </si>
  <si>
    <t>左溪村</t>
  </si>
  <si>
    <t>道路硬化约1600平方米等基础设施建设</t>
  </si>
  <si>
    <t>改善村内基础设施条件，巩固脱贫成效。农户适当投工投劳改善生产生活条件，实现增收致富。农户参与适当务工，获得收入。</t>
  </si>
  <si>
    <t>双溪乡   龙永健</t>
  </si>
  <si>
    <t>坎下组公路建设项目</t>
  </si>
  <si>
    <t>扩建</t>
  </si>
  <si>
    <t>坛前村</t>
  </si>
  <si>
    <t>扩宽硬化道路约0.7公里，含拓宽路基4米，硬化路面0.75米，完工后总路面宽6.5米</t>
  </si>
  <si>
    <t>方便群众生产生活出行，农户参与适当务工，获得收入。务工农户年收入增收约1500元。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</si>
  <si>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</si>
  <si>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</si>
  <si>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</si>
  <si>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</si>
  <si>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</si>
  <si>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</si>
  <si>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</si>
  <si>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</si>
  <si>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</si>
  <si>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</si>
  <si>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</si>
  <si>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</si>
  <si>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</si>
  <si>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</si>
  <si>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</si>
  <si>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务工补助</t>
  </si>
  <si>
    <t>交通费补助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</si>
  <si>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</si>
  <si>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</si>
  <si>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</si>
  <si>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</si>
  <si>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</si>
  <si>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</si>
  <si>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</si>
  <si>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</si>
  <si>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人居环境整治</t>
  </si>
  <si>
    <t>农村卫生厕所改造（公共厕所）</t>
  </si>
  <si>
    <t>农村污水治理</t>
  </si>
  <si>
    <t>农村垃圾治理</t>
  </si>
  <si>
    <t>产业路、资源路、旅游路建设</t>
  </si>
  <si>
    <t>农村供水保障设施建设</t>
  </si>
  <si>
    <t>其他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</si>
  <si>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</si>
  <si>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</si>
  <si>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</si>
  <si>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</si>
  <si>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</si>
  <si>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住房</t>
  </si>
  <si>
    <t>农村危房改造等农房改造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</si>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</sst>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 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8"/>
  <sheetViews>
    <sheetView tabSelected="1" zoomScale="60" zoomScaleNormal="60" zoomScaleSheetLayoutView="60" workbookViewId="0">
      <pane ySplit="4" topLeftCell="A35" activePane="bottomLeft" state="frozen"/>
      <selection/>
      <selection pane="bottomLeft" activeCell="R44" sqref="R44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3" customWidth="1"/>
    <col min="12" max="12" width="20.2083333333333" style="13" customWidth="1"/>
    <col min="13" max="13" width="17" style="13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22.2916666666667" style="8" customWidth="1"/>
    <col min="19" max="19" width="28.3916666666667" style="8" customWidth="1"/>
    <col min="20" max="20" width="27" style="8" customWidth="1"/>
    <col min="21" max="24" width="9" style="14" customWidth="1"/>
    <col min="25" max="25" width="10.5" style="14" customWidth="1"/>
    <col min="26" max="27" width="10.25" style="8" customWidth="1"/>
    <col min="28" max="16384" width="9" style="8"/>
  </cols>
  <sheetData>
    <row r="1" s="8" customFormat="1" customHeight="1" spans="1:25">
      <c r="A1" s="11" t="s">
        <v>0</v>
      </c>
      <c r="B1" s="11"/>
      <c r="C1" s="8"/>
      <c r="K1" s="13"/>
      <c r="L1" s="13"/>
      <c r="M1" s="13"/>
      <c r="U1" s="14"/>
      <c r="V1" s="14"/>
      <c r="W1" s="14"/>
      <c r="X1" s="14"/>
      <c r="Y1" s="14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7"/>
      <c r="L2" s="27"/>
      <c r="M2" s="2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53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28" t="s">
        <v>8</v>
      </c>
      <c r="L3" s="28"/>
      <c r="M3" s="28"/>
      <c r="N3" s="16" t="s">
        <v>9</v>
      </c>
      <c r="O3" s="29" t="s">
        <v>10</v>
      </c>
      <c r="P3" s="30"/>
      <c r="Q3" s="30"/>
      <c r="R3" s="30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28" t="s">
        <v>19</v>
      </c>
      <c r="L4" s="28" t="s">
        <v>20</v>
      </c>
      <c r="M4" s="28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O6+O8+O10+O13+O17+O32</f>
        <v>4783</v>
      </c>
      <c r="P5" s="18">
        <f>P6+P8+P10+P13+P17+P32</f>
        <v>4783</v>
      </c>
      <c r="Q5" s="18">
        <f>Q6+Q8+Q10+Q13+Q17+Q32</f>
        <v>0</v>
      </c>
      <c r="R5" s="38"/>
      <c r="S5" s="38"/>
      <c r="T5" s="38"/>
      <c r="U5" s="38"/>
      <c r="V5" s="38"/>
      <c r="W5" s="38"/>
      <c r="X5" s="18"/>
      <c r="Y5" s="18"/>
      <c r="Z5" s="18"/>
      <c r="AA5" s="18"/>
    </row>
    <row r="6" s="9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  <c r="N6" s="18"/>
      <c r="O6" s="18">
        <f t="shared" ref="O6:O10" si="0">SUM(O7)</f>
        <v>1900</v>
      </c>
      <c r="P6" s="18">
        <f>SUM(P7)</f>
        <v>1900</v>
      </c>
      <c r="Q6" s="18">
        <f>SUM(Q7)</f>
        <v>0</v>
      </c>
      <c r="R6" s="42"/>
      <c r="S6" s="42"/>
      <c r="T6" s="42"/>
      <c r="U6" s="42"/>
      <c r="V6" s="42"/>
      <c r="W6" s="42"/>
      <c r="X6" s="18"/>
      <c r="Y6" s="18"/>
      <c r="Z6" s="18"/>
      <c r="AA6" s="18"/>
    </row>
    <row r="7" s="8" customFormat="1" ht="77" customHeight="1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19" t="str">
        <f>VLOOKUP(C$1:C$64730,[1]Sheet3!$C:$I,7,FALSE)</f>
        <v>是</v>
      </c>
      <c r="K7" s="19" t="s">
        <v>42</v>
      </c>
      <c r="L7" s="31" t="s">
        <v>43</v>
      </c>
      <c r="M7" s="31" t="s">
        <v>44</v>
      </c>
      <c r="N7" s="16" t="s">
        <v>45</v>
      </c>
      <c r="O7" s="32">
        <v>1900</v>
      </c>
      <c r="P7" s="32">
        <v>1900</v>
      </c>
      <c r="Q7" s="32">
        <v>0</v>
      </c>
      <c r="R7" s="43" t="s">
        <v>45</v>
      </c>
      <c r="S7" s="19" t="s">
        <v>46</v>
      </c>
      <c r="T7" s="19" t="s">
        <v>47</v>
      </c>
      <c r="U7" s="19">
        <v>131</v>
      </c>
      <c r="V7" s="19">
        <v>4000</v>
      </c>
      <c r="W7" s="19">
        <v>12000</v>
      </c>
      <c r="X7" s="19">
        <v>12000</v>
      </c>
      <c r="Y7" s="19" t="s">
        <v>48</v>
      </c>
      <c r="Z7" s="19" t="s">
        <v>39</v>
      </c>
      <c r="AA7" s="19" t="s">
        <v>49</v>
      </c>
    </row>
    <row r="8" s="10" customFormat="1" ht="41" customHeight="1" spans="1:27">
      <c r="A8" s="17" t="s">
        <v>50</v>
      </c>
      <c r="B8" s="17"/>
      <c r="C8" s="17"/>
      <c r="D8" s="17"/>
      <c r="E8" s="17"/>
      <c r="F8" s="18"/>
      <c r="G8" s="18"/>
      <c r="H8" s="18"/>
      <c r="I8" s="19"/>
      <c r="J8" s="33"/>
      <c r="K8" s="34"/>
      <c r="L8" s="18"/>
      <c r="M8" s="18"/>
      <c r="N8" s="18"/>
      <c r="O8" s="35">
        <f t="shared" si="0"/>
        <v>610</v>
      </c>
      <c r="P8" s="35">
        <f>SUM(P9)</f>
        <v>610</v>
      </c>
      <c r="Q8" s="35">
        <f>SUM(Q9)</f>
        <v>0</v>
      </c>
      <c r="R8" s="43"/>
      <c r="S8" s="35"/>
      <c r="T8" s="35"/>
      <c r="U8" s="35"/>
      <c r="V8" s="35"/>
      <c r="W8" s="25"/>
      <c r="X8" s="25"/>
      <c r="Y8" s="25"/>
      <c r="Z8" s="25"/>
      <c r="AA8" s="25"/>
    </row>
    <row r="9" s="8" customFormat="1" ht="42.75" spans="1:27">
      <c r="A9" s="16">
        <v>2</v>
      </c>
      <c r="B9" s="19">
        <v>2025</v>
      </c>
      <c r="C9" s="19" t="s">
        <v>51</v>
      </c>
      <c r="D9" s="19" t="s">
        <v>36</v>
      </c>
      <c r="E9" s="19" t="s">
        <v>37</v>
      </c>
      <c r="F9" s="19" t="s">
        <v>38</v>
      </c>
      <c r="G9" s="19" t="s">
        <v>39</v>
      </c>
      <c r="H9" s="19" t="s">
        <v>40</v>
      </c>
      <c r="I9" s="19" t="s">
        <v>41</v>
      </c>
      <c r="J9" s="19" t="str">
        <f>VLOOKUP(C$1:C$64730,[1]Sheet3!$C:$I,7,FALSE)</f>
        <v>是</v>
      </c>
      <c r="K9" s="19" t="s">
        <v>42</v>
      </c>
      <c r="L9" s="31" t="s">
        <v>52</v>
      </c>
      <c r="M9" s="31" t="s">
        <v>53</v>
      </c>
      <c r="N9" s="16" t="s">
        <v>45</v>
      </c>
      <c r="O9" s="32">
        <v>610</v>
      </c>
      <c r="P9" s="32">
        <v>610</v>
      </c>
      <c r="Q9" s="32">
        <v>0</v>
      </c>
      <c r="R9" s="43" t="s">
        <v>45</v>
      </c>
      <c r="S9" s="19" t="s">
        <v>54</v>
      </c>
      <c r="T9" s="19" t="s">
        <v>55</v>
      </c>
      <c r="U9" s="19">
        <v>131</v>
      </c>
      <c r="V9" s="19">
        <v>115</v>
      </c>
      <c r="W9" s="19">
        <v>265</v>
      </c>
      <c r="X9" s="19">
        <v>10</v>
      </c>
      <c r="Y9" s="19" t="s">
        <v>48</v>
      </c>
      <c r="Z9" s="19" t="s">
        <v>39</v>
      </c>
      <c r="AA9" s="19" t="s">
        <v>39</v>
      </c>
    </row>
    <row r="10" s="10" customFormat="1" ht="41" customHeight="1" spans="1:27">
      <c r="A10" s="17" t="s">
        <v>56</v>
      </c>
      <c r="B10" s="17"/>
      <c r="C10" s="17"/>
      <c r="D10" s="17"/>
      <c r="E10" s="17"/>
      <c r="F10" s="18"/>
      <c r="G10" s="18"/>
      <c r="H10" s="18"/>
      <c r="I10" s="19"/>
      <c r="J10" s="33"/>
      <c r="K10" s="34"/>
      <c r="L10" s="18"/>
      <c r="M10" s="18"/>
      <c r="N10" s="18"/>
      <c r="O10" s="35">
        <f>SUM(O11:O12)</f>
        <v>186</v>
      </c>
      <c r="P10" s="35">
        <f>SUM(P11:P12)</f>
        <v>186</v>
      </c>
      <c r="Q10" s="35">
        <f>SUM(Q11:Q12)</f>
        <v>0</v>
      </c>
      <c r="R10" s="43"/>
      <c r="S10" s="35"/>
      <c r="T10" s="35"/>
      <c r="U10" s="35"/>
      <c r="V10" s="35"/>
      <c r="W10" s="25"/>
      <c r="X10" s="25"/>
      <c r="Y10" s="25"/>
      <c r="Z10" s="25"/>
      <c r="AA10" s="25"/>
    </row>
    <row r="11" s="11" customFormat="1" ht="85.5" spans="1:27">
      <c r="A11" s="16">
        <v>3</v>
      </c>
      <c r="B11" s="19">
        <v>2025</v>
      </c>
      <c r="C11" s="7" t="s">
        <v>57</v>
      </c>
      <c r="D11" s="7" t="s">
        <v>58</v>
      </c>
      <c r="E11" s="7" t="s">
        <v>37</v>
      </c>
      <c r="F11" s="7" t="s">
        <v>38</v>
      </c>
      <c r="G11" s="7" t="s">
        <v>59</v>
      </c>
      <c r="H11" s="7" t="s">
        <v>60</v>
      </c>
      <c r="I11" s="19" t="s">
        <v>61</v>
      </c>
      <c r="J11" s="7" t="s">
        <v>41</v>
      </c>
      <c r="K11" s="19" t="s">
        <v>42</v>
      </c>
      <c r="L11" s="31" t="s">
        <v>43</v>
      </c>
      <c r="M11" s="31" t="s">
        <v>44</v>
      </c>
      <c r="N11" s="16" t="s">
        <v>45</v>
      </c>
      <c r="O11" s="7">
        <v>85</v>
      </c>
      <c r="P11" s="7">
        <v>85</v>
      </c>
      <c r="Q11" s="7">
        <v>0</v>
      </c>
      <c r="R11" s="43" t="s">
        <v>62</v>
      </c>
      <c r="S11" s="7" t="s">
        <v>63</v>
      </c>
      <c r="T11" s="7" t="s">
        <v>64</v>
      </c>
      <c r="U11" s="7">
        <v>1</v>
      </c>
      <c r="V11" s="7">
        <v>10</v>
      </c>
      <c r="W11" s="7">
        <v>13</v>
      </c>
      <c r="X11" s="7">
        <v>2</v>
      </c>
      <c r="Y11" s="19" t="s">
        <v>65</v>
      </c>
      <c r="Z11" s="7" t="s">
        <v>66</v>
      </c>
      <c r="AA11" s="7" t="s">
        <v>67</v>
      </c>
    </row>
    <row r="12" s="11" customFormat="1" ht="85.5" spans="1:27">
      <c r="A12" s="16">
        <v>4</v>
      </c>
      <c r="B12" s="19">
        <v>2025</v>
      </c>
      <c r="C12" s="7" t="s">
        <v>68</v>
      </c>
      <c r="D12" s="7" t="s">
        <v>58</v>
      </c>
      <c r="E12" s="7" t="s">
        <v>37</v>
      </c>
      <c r="F12" s="7" t="s">
        <v>38</v>
      </c>
      <c r="G12" s="7" t="s">
        <v>69</v>
      </c>
      <c r="H12" s="7" t="s">
        <v>70</v>
      </c>
      <c r="I12" s="19" t="s">
        <v>61</v>
      </c>
      <c r="J12" s="7" t="s">
        <v>61</v>
      </c>
      <c r="K12" s="19" t="s">
        <v>42</v>
      </c>
      <c r="L12" s="31" t="s">
        <v>43</v>
      </c>
      <c r="M12" s="31" t="s">
        <v>44</v>
      </c>
      <c r="N12" s="16" t="s">
        <v>45</v>
      </c>
      <c r="O12" s="7">
        <v>101</v>
      </c>
      <c r="P12" s="7">
        <v>101</v>
      </c>
      <c r="Q12" s="7">
        <v>0</v>
      </c>
      <c r="R12" s="43" t="s">
        <v>62</v>
      </c>
      <c r="S12" s="7" t="s">
        <v>71</v>
      </c>
      <c r="T12" s="7" t="s">
        <v>72</v>
      </c>
      <c r="U12" s="7">
        <v>1</v>
      </c>
      <c r="V12" s="7">
        <v>8</v>
      </c>
      <c r="W12" s="7">
        <v>11</v>
      </c>
      <c r="X12" s="7">
        <v>3</v>
      </c>
      <c r="Y12" s="19" t="s">
        <v>65</v>
      </c>
      <c r="Z12" s="7" t="s">
        <v>73</v>
      </c>
      <c r="AA12" s="7" t="s">
        <v>74</v>
      </c>
    </row>
    <row r="13" s="10" customFormat="1" ht="41" customHeight="1" spans="1:27">
      <c r="A13" s="17" t="s">
        <v>75</v>
      </c>
      <c r="B13" s="17"/>
      <c r="C13" s="17"/>
      <c r="D13" s="17"/>
      <c r="E13" s="17"/>
      <c r="F13" s="18"/>
      <c r="G13" s="18"/>
      <c r="H13" s="18"/>
      <c r="I13" s="19"/>
      <c r="J13" s="33"/>
      <c r="K13" s="34"/>
      <c r="L13" s="18"/>
      <c r="M13" s="18"/>
      <c r="N13" s="18"/>
      <c r="O13" s="35">
        <f>SUM(O14:O16)</f>
        <v>421</v>
      </c>
      <c r="P13" s="35">
        <f>SUM(P14:P16)</f>
        <v>421</v>
      </c>
      <c r="Q13" s="35">
        <f>SUM(Q14:Q16)</f>
        <v>0</v>
      </c>
      <c r="R13" s="43"/>
      <c r="S13" s="35"/>
      <c r="T13" s="35"/>
      <c r="U13" s="35"/>
      <c r="V13" s="35"/>
      <c r="W13" s="25"/>
      <c r="X13" s="25"/>
      <c r="Y13" s="25"/>
      <c r="Z13" s="25"/>
      <c r="AA13" s="25"/>
    </row>
    <row r="14" s="12" customFormat="1" ht="57" spans="1:27">
      <c r="A14" s="16">
        <v>5</v>
      </c>
      <c r="B14" s="19">
        <v>2025</v>
      </c>
      <c r="C14" s="19" t="s">
        <v>76</v>
      </c>
      <c r="D14" s="19" t="s">
        <v>36</v>
      </c>
      <c r="E14" s="19" t="s">
        <v>37</v>
      </c>
      <c r="F14" s="19" t="s">
        <v>38</v>
      </c>
      <c r="G14" s="19" t="s">
        <v>39</v>
      </c>
      <c r="H14" s="19" t="s">
        <v>49</v>
      </c>
      <c r="I14" s="19" t="s">
        <v>41</v>
      </c>
      <c r="J14" s="19" t="s">
        <v>41</v>
      </c>
      <c r="K14" s="31" t="s">
        <v>42</v>
      </c>
      <c r="L14" s="31" t="s">
        <v>77</v>
      </c>
      <c r="M14" s="31" t="s">
        <v>78</v>
      </c>
      <c r="N14" s="26" t="s">
        <v>45</v>
      </c>
      <c r="O14" s="19">
        <v>350</v>
      </c>
      <c r="P14" s="19">
        <v>350</v>
      </c>
      <c r="Q14" s="19">
        <v>0</v>
      </c>
      <c r="R14" s="43" t="s">
        <v>79</v>
      </c>
      <c r="S14" s="19" t="s">
        <v>80</v>
      </c>
      <c r="T14" s="19" t="s">
        <v>81</v>
      </c>
      <c r="U14" s="19">
        <v>7</v>
      </c>
      <c r="V14" s="19">
        <v>153</v>
      </c>
      <c r="W14" s="19">
        <v>862</v>
      </c>
      <c r="X14" s="19">
        <v>10</v>
      </c>
      <c r="Y14" s="19" t="s">
        <v>48</v>
      </c>
      <c r="Z14" s="19" t="s">
        <v>39</v>
      </c>
      <c r="AA14" s="19" t="s">
        <v>49</v>
      </c>
    </row>
    <row r="15" s="12" customFormat="1" ht="46" customHeight="1" spans="1:27">
      <c r="A15" s="16">
        <v>6</v>
      </c>
      <c r="B15" s="19">
        <v>2025</v>
      </c>
      <c r="C15" s="7" t="s">
        <v>82</v>
      </c>
      <c r="D15" s="7" t="s">
        <v>36</v>
      </c>
      <c r="E15" s="19" t="s">
        <v>37</v>
      </c>
      <c r="F15" s="7" t="s">
        <v>38</v>
      </c>
      <c r="G15" s="7" t="s">
        <v>83</v>
      </c>
      <c r="H15" s="7" t="s">
        <v>84</v>
      </c>
      <c r="I15" s="19" t="s">
        <v>61</v>
      </c>
      <c r="J15" s="7" t="s">
        <v>61</v>
      </c>
      <c r="K15" s="31" t="s">
        <v>42</v>
      </c>
      <c r="L15" s="31" t="s">
        <v>77</v>
      </c>
      <c r="M15" s="31" t="s">
        <v>78</v>
      </c>
      <c r="N15" s="26" t="s">
        <v>45</v>
      </c>
      <c r="O15" s="19">
        <v>43</v>
      </c>
      <c r="P15" s="19">
        <v>43</v>
      </c>
      <c r="Q15" s="19">
        <v>0</v>
      </c>
      <c r="R15" s="43" t="s">
        <v>45</v>
      </c>
      <c r="S15" s="7" t="s">
        <v>85</v>
      </c>
      <c r="T15" s="7" t="s">
        <v>86</v>
      </c>
      <c r="U15" s="7">
        <v>1</v>
      </c>
      <c r="V15" s="7">
        <v>124</v>
      </c>
      <c r="W15" s="7">
        <v>385</v>
      </c>
      <c r="X15" s="7">
        <v>20</v>
      </c>
      <c r="Y15" s="7" t="s">
        <v>48</v>
      </c>
      <c r="Z15" s="7" t="s">
        <v>87</v>
      </c>
      <c r="AA15" s="37" t="s">
        <v>84</v>
      </c>
    </row>
    <row r="16" s="8" customFormat="1" ht="128.25" spans="1:27">
      <c r="A16" s="16">
        <v>7</v>
      </c>
      <c r="B16" s="5">
        <v>2025</v>
      </c>
      <c r="C16" s="5" t="s">
        <v>88</v>
      </c>
      <c r="D16" s="5" t="s">
        <v>36</v>
      </c>
      <c r="E16" s="5" t="s">
        <v>89</v>
      </c>
      <c r="F16" s="5" t="s">
        <v>38</v>
      </c>
      <c r="G16" s="5" t="s">
        <v>90</v>
      </c>
      <c r="H16" s="5" t="s">
        <v>91</v>
      </c>
      <c r="I16" s="19" t="s">
        <v>41</v>
      </c>
      <c r="J16" s="7" t="s">
        <v>61</v>
      </c>
      <c r="K16" s="31" t="s">
        <v>42</v>
      </c>
      <c r="L16" s="31" t="s">
        <v>77</v>
      </c>
      <c r="M16" s="31" t="s">
        <v>78</v>
      </c>
      <c r="N16" s="26" t="s">
        <v>45</v>
      </c>
      <c r="O16" s="5">
        <v>28</v>
      </c>
      <c r="P16" s="5">
        <v>28</v>
      </c>
      <c r="Q16" s="5">
        <v>0</v>
      </c>
      <c r="R16" s="43" t="s">
        <v>45</v>
      </c>
      <c r="S16" s="5" t="s">
        <v>92</v>
      </c>
      <c r="T16" s="44" t="s">
        <v>93</v>
      </c>
      <c r="U16" s="5">
        <v>2</v>
      </c>
      <c r="V16" s="5">
        <v>45</v>
      </c>
      <c r="W16" s="5">
        <v>156</v>
      </c>
      <c r="X16" s="5">
        <v>13</v>
      </c>
      <c r="Y16" s="5" t="s">
        <v>48</v>
      </c>
      <c r="Z16" s="5" t="s">
        <v>90</v>
      </c>
      <c r="AA16" s="5" t="s">
        <v>91</v>
      </c>
    </row>
    <row r="17" s="10" customFormat="1" ht="41" customHeight="1" spans="1:27">
      <c r="A17" s="17" t="s">
        <v>94</v>
      </c>
      <c r="B17" s="17"/>
      <c r="C17" s="17"/>
      <c r="D17" s="17"/>
      <c r="E17" s="17"/>
      <c r="F17" s="18"/>
      <c r="G17" s="18"/>
      <c r="H17" s="18"/>
      <c r="I17" s="19"/>
      <c r="J17" s="33"/>
      <c r="K17" s="34"/>
      <c r="L17" s="18"/>
      <c r="M17" s="18"/>
      <c r="N17" s="18"/>
      <c r="O17" s="36">
        <f>SUM(O18:O31)</f>
        <v>1576</v>
      </c>
      <c r="P17" s="36">
        <f>SUM(P18:P31)</f>
        <v>1576</v>
      </c>
      <c r="Q17" s="36">
        <f>SUM(Q18:Q31)</f>
        <v>0</v>
      </c>
      <c r="R17" s="43"/>
      <c r="S17" s="35"/>
      <c r="T17" s="35"/>
      <c r="U17" s="35"/>
      <c r="V17" s="35"/>
      <c r="W17" s="25"/>
      <c r="X17" s="25"/>
      <c r="Y17" s="25"/>
      <c r="Z17" s="25"/>
      <c r="AA17" s="25"/>
    </row>
    <row r="18" ht="72" customHeight="1" spans="1:27">
      <c r="A18" s="16">
        <v>8</v>
      </c>
      <c r="B18" s="7">
        <v>2025</v>
      </c>
      <c r="C18" s="19" t="s">
        <v>95</v>
      </c>
      <c r="D18" s="7" t="s">
        <v>36</v>
      </c>
      <c r="E18" s="20" t="s">
        <v>37</v>
      </c>
      <c r="F18" s="7" t="s">
        <v>38</v>
      </c>
      <c r="G18" s="7" t="s">
        <v>69</v>
      </c>
      <c r="H18" s="7" t="s">
        <v>96</v>
      </c>
      <c r="I18" s="19" t="s">
        <v>61</v>
      </c>
      <c r="J18" s="7" t="s">
        <v>61</v>
      </c>
      <c r="K18" s="19" t="s">
        <v>42</v>
      </c>
      <c r="L18" s="31" t="s">
        <v>97</v>
      </c>
      <c r="M18" s="31" t="s">
        <v>98</v>
      </c>
      <c r="N18" s="16" t="s">
        <v>45</v>
      </c>
      <c r="O18" s="36">
        <v>18</v>
      </c>
      <c r="P18" s="36">
        <v>18</v>
      </c>
      <c r="Q18" s="36">
        <v>0</v>
      </c>
      <c r="R18" s="43" t="s">
        <v>45</v>
      </c>
      <c r="S18" s="7" t="s">
        <v>99</v>
      </c>
      <c r="T18" s="45" t="s">
        <v>100</v>
      </c>
      <c r="U18" s="7">
        <v>1</v>
      </c>
      <c r="V18" s="7">
        <v>460</v>
      </c>
      <c r="W18" s="7">
        <v>2100</v>
      </c>
      <c r="X18" s="7">
        <v>270</v>
      </c>
      <c r="Y18" s="19" t="s">
        <v>48</v>
      </c>
      <c r="Z18" s="17" t="s">
        <v>101</v>
      </c>
      <c r="AA18" s="7" t="s">
        <v>96</v>
      </c>
    </row>
    <row r="19" ht="72" customHeight="1" spans="1:27">
      <c r="A19" s="16">
        <v>9</v>
      </c>
      <c r="B19" s="19">
        <v>2025</v>
      </c>
      <c r="C19" s="7" t="s">
        <v>102</v>
      </c>
      <c r="D19" s="21" t="s">
        <v>36</v>
      </c>
      <c r="E19" s="21" t="s">
        <v>89</v>
      </c>
      <c r="F19" s="21" t="s">
        <v>38</v>
      </c>
      <c r="G19" s="21" t="s">
        <v>69</v>
      </c>
      <c r="H19" s="21" t="s">
        <v>103</v>
      </c>
      <c r="I19" s="19" t="s">
        <v>41</v>
      </c>
      <c r="J19" s="7" t="s">
        <v>41</v>
      </c>
      <c r="K19" s="19" t="s">
        <v>42</v>
      </c>
      <c r="L19" s="31" t="s">
        <v>97</v>
      </c>
      <c r="M19" s="31" t="s">
        <v>98</v>
      </c>
      <c r="N19" s="16" t="s">
        <v>45</v>
      </c>
      <c r="O19" s="37">
        <v>195</v>
      </c>
      <c r="P19" s="36">
        <v>195</v>
      </c>
      <c r="Q19" s="37">
        <v>0</v>
      </c>
      <c r="R19" s="43" t="s">
        <v>45</v>
      </c>
      <c r="S19" s="17" t="s">
        <v>104</v>
      </c>
      <c r="T19" s="17" t="s">
        <v>105</v>
      </c>
      <c r="U19" s="17">
        <v>4</v>
      </c>
      <c r="V19" s="17">
        <v>39</v>
      </c>
      <c r="W19" s="17">
        <v>125</v>
      </c>
      <c r="X19" s="17">
        <v>3</v>
      </c>
      <c r="Y19" s="17" t="s">
        <v>48</v>
      </c>
      <c r="Z19" s="17" t="s">
        <v>101</v>
      </c>
      <c r="AA19" s="17" t="s">
        <v>106</v>
      </c>
    </row>
    <row r="20" ht="72" customHeight="1" spans="1:27">
      <c r="A20" s="16">
        <v>10</v>
      </c>
      <c r="B20" s="16">
        <v>2025</v>
      </c>
      <c r="C20" s="7" t="s">
        <v>107</v>
      </c>
      <c r="D20" s="7" t="s">
        <v>36</v>
      </c>
      <c r="E20" s="22" t="s">
        <v>37</v>
      </c>
      <c r="F20" s="19" t="s">
        <v>38</v>
      </c>
      <c r="G20" s="19" t="s">
        <v>108</v>
      </c>
      <c r="H20" s="7" t="s">
        <v>109</v>
      </c>
      <c r="I20" s="19" t="s">
        <v>61</v>
      </c>
      <c r="J20" s="7" t="s">
        <v>41</v>
      </c>
      <c r="K20" s="31" t="s">
        <v>42</v>
      </c>
      <c r="L20" s="31" t="s">
        <v>97</v>
      </c>
      <c r="M20" s="31" t="s">
        <v>98</v>
      </c>
      <c r="N20" s="16" t="s">
        <v>45</v>
      </c>
      <c r="O20" s="37">
        <v>45</v>
      </c>
      <c r="P20" s="36">
        <v>45</v>
      </c>
      <c r="Q20" s="36">
        <v>0</v>
      </c>
      <c r="R20" s="43" t="s">
        <v>45</v>
      </c>
      <c r="S20" s="7" t="s">
        <v>110</v>
      </c>
      <c r="T20" s="7" t="s">
        <v>111</v>
      </c>
      <c r="U20" s="7">
        <v>1</v>
      </c>
      <c r="V20" s="46">
        <v>224</v>
      </c>
      <c r="W20" s="46">
        <v>815</v>
      </c>
      <c r="X20" s="46">
        <v>48</v>
      </c>
      <c r="Y20" s="7" t="s">
        <v>48</v>
      </c>
      <c r="Z20" s="7" t="s">
        <v>112</v>
      </c>
      <c r="AA20" s="7" t="s">
        <v>109</v>
      </c>
    </row>
    <row r="21" ht="72" customHeight="1" spans="1:27">
      <c r="A21" s="16">
        <v>11</v>
      </c>
      <c r="B21" s="19">
        <v>2025</v>
      </c>
      <c r="C21" s="19" t="s">
        <v>113</v>
      </c>
      <c r="D21" s="19" t="s">
        <v>36</v>
      </c>
      <c r="E21" s="19" t="s">
        <v>37</v>
      </c>
      <c r="F21" s="19" t="s">
        <v>38</v>
      </c>
      <c r="G21" s="19" t="s">
        <v>114</v>
      </c>
      <c r="H21" s="19" t="s">
        <v>115</v>
      </c>
      <c r="I21" s="19" t="s">
        <v>61</v>
      </c>
      <c r="J21" s="7" t="s">
        <v>61</v>
      </c>
      <c r="K21" s="19" t="s">
        <v>42</v>
      </c>
      <c r="L21" s="31" t="s">
        <v>97</v>
      </c>
      <c r="M21" s="31" t="s">
        <v>98</v>
      </c>
      <c r="N21" s="16" t="s">
        <v>45</v>
      </c>
      <c r="O21" s="32">
        <v>125</v>
      </c>
      <c r="P21" s="32">
        <v>125</v>
      </c>
      <c r="Q21" s="32">
        <v>0</v>
      </c>
      <c r="R21" s="43" t="s">
        <v>45</v>
      </c>
      <c r="S21" s="19" t="s">
        <v>116</v>
      </c>
      <c r="T21" s="19" t="s">
        <v>117</v>
      </c>
      <c r="U21" s="19">
        <v>1</v>
      </c>
      <c r="V21" s="19">
        <v>771</v>
      </c>
      <c r="W21" s="19">
        <v>3800</v>
      </c>
      <c r="X21" s="19">
        <v>22</v>
      </c>
      <c r="Y21" s="19" t="s">
        <v>48</v>
      </c>
      <c r="Z21" s="19" t="s">
        <v>118</v>
      </c>
      <c r="AA21" s="19" t="s">
        <v>115</v>
      </c>
    </row>
    <row r="22" ht="72" customHeight="1" spans="1:27">
      <c r="A22" s="16">
        <v>12</v>
      </c>
      <c r="B22" s="19">
        <v>2025</v>
      </c>
      <c r="C22" s="7" t="s">
        <v>119</v>
      </c>
      <c r="D22" s="19" t="s">
        <v>36</v>
      </c>
      <c r="E22" s="19" t="s">
        <v>37</v>
      </c>
      <c r="F22" s="19" t="s">
        <v>38</v>
      </c>
      <c r="G22" s="19" t="s">
        <v>120</v>
      </c>
      <c r="H22" s="7" t="s">
        <v>121</v>
      </c>
      <c r="I22" s="19" t="s">
        <v>61</v>
      </c>
      <c r="J22" s="7" t="s">
        <v>61</v>
      </c>
      <c r="K22" s="31" t="s">
        <v>42</v>
      </c>
      <c r="L22" s="31" t="s">
        <v>97</v>
      </c>
      <c r="M22" s="31" t="s">
        <v>98</v>
      </c>
      <c r="N22" s="19" t="s">
        <v>45</v>
      </c>
      <c r="O22" s="7">
        <v>120</v>
      </c>
      <c r="P22" s="7">
        <v>120</v>
      </c>
      <c r="Q22" s="32">
        <v>0</v>
      </c>
      <c r="R22" s="43" t="s">
        <v>45</v>
      </c>
      <c r="S22" s="7" t="s">
        <v>122</v>
      </c>
      <c r="T22" s="7" t="s">
        <v>123</v>
      </c>
      <c r="U22" s="19">
        <v>16</v>
      </c>
      <c r="V22" s="19">
        <v>180</v>
      </c>
      <c r="W22" s="19">
        <v>720</v>
      </c>
      <c r="X22" s="7">
        <v>65</v>
      </c>
      <c r="Y22" s="19" t="s">
        <v>48</v>
      </c>
      <c r="Z22" s="19" t="s">
        <v>124</v>
      </c>
      <c r="AA22" s="19" t="s">
        <v>125</v>
      </c>
    </row>
    <row r="23" ht="72" customHeight="1" spans="1:27">
      <c r="A23" s="16">
        <v>13</v>
      </c>
      <c r="B23" s="16">
        <v>2025</v>
      </c>
      <c r="C23" s="16" t="s">
        <v>126</v>
      </c>
      <c r="D23" s="16" t="s">
        <v>36</v>
      </c>
      <c r="E23" s="16" t="s">
        <v>127</v>
      </c>
      <c r="F23" s="16" t="s">
        <v>38</v>
      </c>
      <c r="G23" s="16" t="s">
        <v>128</v>
      </c>
      <c r="H23" s="23" t="s">
        <v>129</v>
      </c>
      <c r="I23" s="19" t="s">
        <v>61</v>
      </c>
      <c r="J23" s="7" t="s">
        <v>61</v>
      </c>
      <c r="K23" s="31" t="s">
        <v>42</v>
      </c>
      <c r="L23" s="31" t="s">
        <v>97</v>
      </c>
      <c r="M23" s="31" t="s">
        <v>98</v>
      </c>
      <c r="N23" s="16" t="s">
        <v>45</v>
      </c>
      <c r="O23" s="16">
        <v>90</v>
      </c>
      <c r="P23" s="16">
        <v>90</v>
      </c>
      <c r="Q23" s="16">
        <v>0</v>
      </c>
      <c r="R23" s="43" t="s">
        <v>45</v>
      </c>
      <c r="S23" s="16" t="s">
        <v>130</v>
      </c>
      <c r="T23" s="16" t="s">
        <v>131</v>
      </c>
      <c r="U23" s="16">
        <v>3</v>
      </c>
      <c r="V23" s="16">
        <v>256</v>
      </c>
      <c r="W23" s="16">
        <v>804</v>
      </c>
      <c r="X23" s="16">
        <v>84</v>
      </c>
      <c r="Y23" s="19" t="s">
        <v>65</v>
      </c>
      <c r="Z23" s="16" t="s">
        <v>132</v>
      </c>
      <c r="AA23" s="16" t="s">
        <v>129</v>
      </c>
    </row>
    <row r="24" ht="72" customHeight="1" spans="1:27">
      <c r="A24" s="16">
        <v>14</v>
      </c>
      <c r="B24" s="19">
        <v>2025</v>
      </c>
      <c r="C24" s="19" t="s">
        <v>133</v>
      </c>
      <c r="D24" s="19" t="s">
        <v>36</v>
      </c>
      <c r="E24" s="19" t="s">
        <v>37</v>
      </c>
      <c r="F24" s="19" t="s">
        <v>38</v>
      </c>
      <c r="G24" s="19" t="s">
        <v>134</v>
      </c>
      <c r="H24" s="19" t="s">
        <v>135</v>
      </c>
      <c r="I24" s="19" t="s">
        <v>41</v>
      </c>
      <c r="J24" s="7" t="s">
        <v>61</v>
      </c>
      <c r="K24" s="31" t="s">
        <v>42</v>
      </c>
      <c r="L24" s="31" t="s">
        <v>97</v>
      </c>
      <c r="M24" s="31" t="s">
        <v>98</v>
      </c>
      <c r="N24" s="16" t="s">
        <v>45</v>
      </c>
      <c r="O24" s="19">
        <v>45</v>
      </c>
      <c r="P24" s="19">
        <v>45</v>
      </c>
      <c r="Q24" s="19">
        <v>0</v>
      </c>
      <c r="R24" s="43" t="s">
        <v>45</v>
      </c>
      <c r="S24" s="19" t="s">
        <v>136</v>
      </c>
      <c r="T24" s="19" t="s">
        <v>137</v>
      </c>
      <c r="U24" s="19">
        <v>1</v>
      </c>
      <c r="V24" s="19">
        <v>120</v>
      </c>
      <c r="W24" s="19">
        <v>360</v>
      </c>
      <c r="X24" s="19">
        <v>90</v>
      </c>
      <c r="Y24" s="19" t="s">
        <v>48</v>
      </c>
      <c r="Z24" s="7" t="s">
        <v>138</v>
      </c>
      <c r="AA24" s="19" t="s">
        <v>135</v>
      </c>
    </row>
    <row r="25" s="8" customFormat="1" ht="99.75" spans="1:27">
      <c r="A25" s="16">
        <v>15</v>
      </c>
      <c r="B25" s="19">
        <v>2025</v>
      </c>
      <c r="C25" s="19" t="s">
        <v>139</v>
      </c>
      <c r="D25" s="19" t="s">
        <v>140</v>
      </c>
      <c r="E25" s="19" t="s">
        <v>141</v>
      </c>
      <c r="F25" s="19" t="s">
        <v>38</v>
      </c>
      <c r="G25" s="19" t="s">
        <v>59</v>
      </c>
      <c r="H25" s="19" t="s">
        <v>142</v>
      </c>
      <c r="I25" s="19" t="s">
        <v>61</v>
      </c>
      <c r="J25" s="7" t="s">
        <v>41</v>
      </c>
      <c r="K25" s="31" t="s">
        <v>42</v>
      </c>
      <c r="L25" s="31" t="s">
        <v>97</v>
      </c>
      <c r="M25" s="31" t="s">
        <v>98</v>
      </c>
      <c r="N25" s="16" t="s">
        <v>45</v>
      </c>
      <c r="O25" s="32">
        <v>80</v>
      </c>
      <c r="P25" s="32">
        <v>80</v>
      </c>
      <c r="Q25" s="32">
        <v>0</v>
      </c>
      <c r="R25" s="43" t="s">
        <v>45</v>
      </c>
      <c r="S25" s="19" t="s">
        <v>143</v>
      </c>
      <c r="T25" s="19" t="s">
        <v>144</v>
      </c>
      <c r="U25" s="19">
        <v>1</v>
      </c>
      <c r="V25" s="19">
        <v>214</v>
      </c>
      <c r="W25" s="16">
        <v>845</v>
      </c>
      <c r="X25" s="16">
        <v>10</v>
      </c>
      <c r="Y25" s="16" t="s">
        <v>48</v>
      </c>
      <c r="Z25" s="16" t="s">
        <v>145</v>
      </c>
      <c r="AA25" s="16" t="s">
        <v>142</v>
      </c>
    </row>
    <row r="26" s="8" customFormat="1" ht="83" customHeight="1" spans="1:27">
      <c r="A26" s="16">
        <v>16</v>
      </c>
      <c r="B26" s="19">
        <v>2025</v>
      </c>
      <c r="C26" s="19" t="s">
        <v>146</v>
      </c>
      <c r="D26" s="19" t="s">
        <v>140</v>
      </c>
      <c r="E26" s="19" t="s">
        <v>141</v>
      </c>
      <c r="F26" s="19" t="s">
        <v>38</v>
      </c>
      <c r="G26" s="19" t="s">
        <v>59</v>
      </c>
      <c r="H26" s="19" t="s">
        <v>142</v>
      </c>
      <c r="I26" s="19" t="s">
        <v>61</v>
      </c>
      <c r="J26" s="7" t="s">
        <v>41</v>
      </c>
      <c r="K26" s="31" t="s">
        <v>42</v>
      </c>
      <c r="L26" s="31" t="s">
        <v>97</v>
      </c>
      <c r="M26" s="31" t="s">
        <v>98</v>
      </c>
      <c r="N26" s="16" t="s">
        <v>45</v>
      </c>
      <c r="O26" s="32">
        <v>128</v>
      </c>
      <c r="P26" s="32">
        <v>128</v>
      </c>
      <c r="Q26" s="32">
        <v>0</v>
      </c>
      <c r="R26" s="43" t="s">
        <v>45</v>
      </c>
      <c r="S26" s="19" t="s">
        <v>147</v>
      </c>
      <c r="T26" s="19" t="s">
        <v>144</v>
      </c>
      <c r="U26" s="19">
        <v>1</v>
      </c>
      <c r="V26" s="19">
        <v>214</v>
      </c>
      <c r="W26" s="16">
        <v>845</v>
      </c>
      <c r="X26" s="16">
        <v>10</v>
      </c>
      <c r="Y26" s="16" t="s">
        <v>48</v>
      </c>
      <c r="Z26" s="16" t="s">
        <v>145</v>
      </c>
      <c r="AA26" s="16" t="s">
        <v>142</v>
      </c>
    </row>
    <row r="27" s="8" customFormat="1" ht="83" customHeight="1" spans="1:27">
      <c r="A27" s="16">
        <v>17</v>
      </c>
      <c r="B27" s="19">
        <v>2025</v>
      </c>
      <c r="C27" s="19" t="s">
        <v>148</v>
      </c>
      <c r="D27" s="19" t="s">
        <v>36</v>
      </c>
      <c r="E27" s="19" t="s">
        <v>141</v>
      </c>
      <c r="F27" s="19" t="s">
        <v>38</v>
      </c>
      <c r="G27" s="19" t="s">
        <v>59</v>
      </c>
      <c r="H27" s="19" t="s">
        <v>60</v>
      </c>
      <c r="I27" s="19" t="s">
        <v>61</v>
      </c>
      <c r="J27" s="7" t="s">
        <v>41</v>
      </c>
      <c r="K27" s="31" t="s">
        <v>42</v>
      </c>
      <c r="L27" s="31" t="s">
        <v>97</v>
      </c>
      <c r="M27" s="31" t="s">
        <v>98</v>
      </c>
      <c r="N27" s="16" t="s">
        <v>45</v>
      </c>
      <c r="O27" s="32">
        <v>370</v>
      </c>
      <c r="P27" s="32">
        <v>370</v>
      </c>
      <c r="Q27" s="32">
        <v>0</v>
      </c>
      <c r="R27" s="43" t="s">
        <v>45</v>
      </c>
      <c r="S27" s="19" t="s">
        <v>149</v>
      </c>
      <c r="T27" s="19" t="s">
        <v>144</v>
      </c>
      <c r="U27" s="19">
        <v>1</v>
      </c>
      <c r="V27" s="19">
        <v>656</v>
      </c>
      <c r="W27" s="19">
        <v>3100</v>
      </c>
      <c r="X27" s="19">
        <v>656</v>
      </c>
      <c r="Y27" s="19" t="s">
        <v>65</v>
      </c>
      <c r="Z27" s="19" t="s">
        <v>145</v>
      </c>
      <c r="AA27" s="19" t="s">
        <v>60</v>
      </c>
    </row>
    <row r="28" s="8" customFormat="1" ht="83" customHeight="1" spans="1:27">
      <c r="A28" s="16">
        <v>18</v>
      </c>
      <c r="B28" s="19">
        <v>2025</v>
      </c>
      <c r="C28" s="19" t="s">
        <v>150</v>
      </c>
      <c r="D28" s="19" t="s">
        <v>36</v>
      </c>
      <c r="E28" s="19" t="s">
        <v>141</v>
      </c>
      <c r="F28" s="19" t="s">
        <v>38</v>
      </c>
      <c r="G28" s="19" t="s">
        <v>59</v>
      </c>
      <c r="H28" s="19" t="s">
        <v>60</v>
      </c>
      <c r="I28" s="19" t="s">
        <v>61</v>
      </c>
      <c r="J28" s="7" t="s">
        <v>41</v>
      </c>
      <c r="K28" s="31" t="s">
        <v>42</v>
      </c>
      <c r="L28" s="31" t="s">
        <v>97</v>
      </c>
      <c r="M28" s="31" t="s">
        <v>98</v>
      </c>
      <c r="N28" s="16" t="s">
        <v>45</v>
      </c>
      <c r="O28" s="32">
        <v>130</v>
      </c>
      <c r="P28" s="32">
        <v>130</v>
      </c>
      <c r="Q28" s="32">
        <v>0</v>
      </c>
      <c r="R28" s="43" t="s">
        <v>45</v>
      </c>
      <c r="S28" s="19" t="s">
        <v>151</v>
      </c>
      <c r="T28" s="19" t="s">
        <v>144</v>
      </c>
      <c r="U28" s="19">
        <v>1</v>
      </c>
      <c r="V28" s="19">
        <v>656</v>
      </c>
      <c r="W28" s="19">
        <v>3100</v>
      </c>
      <c r="X28" s="19">
        <v>656</v>
      </c>
      <c r="Y28" s="19" t="s">
        <v>65</v>
      </c>
      <c r="Z28" s="19" t="s">
        <v>145</v>
      </c>
      <c r="AA28" s="19" t="s">
        <v>60</v>
      </c>
    </row>
    <row r="29" ht="81" spans="1:27">
      <c r="A29" s="16">
        <v>19</v>
      </c>
      <c r="B29" s="19">
        <v>2025</v>
      </c>
      <c r="C29" s="24" t="s">
        <v>152</v>
      </c>
      <c r="D29" s="25" t="s">
        <v>36</v>
      </c>
      <c r="E29" s="25" t="s">
        <v>153</v>
      </c>
      <c r="F29" s="25" t="s">
        <v>38</v>
      </c>
      <c r="G29" s="25" t="s">
        <v>59</v>
      </c>
      <c r="H29" s="25" t="s">
        <v>154</v>
      </c>
      <c r="I29" s="19" t="s">
        <v>41</v>
      </c>
      <c r="J29" s="19" t="s">
        <v>61</v>
      </c>
      <c r="K29" s="19" t="s">
        <v>42</v>
      </c>
      <c r="L29" s="31" t="s">
        <v>97</v>
      </c>
      <c r="M29" s="31" t="s">
        <v>98</v>
      </c>
      <c r="N29" s="16" t="s">
        <v>45</v>
      </c>
      <c r="O29" s="25">
        <v>80</v>
      </c>
      <c r="P29" s="25">
        <v>80</v>
      </c>
      <c r="Q29" s="24">
        <v>0</v>
      </c>
      <c r="R29" s="43" t="s">
        <v>45</v>
      </c>
      <c r="S29" s="24" t="s">
        <v>155</v>
      </c>
      <c r="T29" s="25" t="s">
        <v>156</v>
      </c>
      <c r="U29" s="25">
        <v>1</v>
      </c>
      <c r="V29" s="25">
        <v>52</v>
      </c>
      <c r="W29" s="25">
        <v>151</v>
      </c>
      <c r="X29" s="25">
        <v>15</v>
      </c>
      <c r="Y29" s="25" t="s">
        <v>48</v>
      </c>
      <c r="Z29" s="25" t="s">
        <v>145</v>
      </c>
      <c r="AA29" s="25" t="s">
        <v>154</v>
      </c>
    </row>
    <row r="30" ht="81" spans="1:27">
      <c r="A30" s="16">
        <v>20</v>
      </c>
      <c r="B30" s="19">
        <v>2025</v>
      </c>
      <c r="C30" s="25" t="s">
        <v>157</v>
      </c>
      <c r="D30" s="25" t="s">
        <v>158</v>
      </c>
      <c r="E30" s="25" t="s">
        <v>153</v>
      </c>
      <c r="F30" s="25" t="s">
        <v>38</v>
      </c>
      <c r="G30" s="25" t="s">
        <v>59</v>
      </c>
      <c r="H30" s="25" t="s">
        <v>154</v>
      </c>
      <c r="I30" s="19" t="s">
        <v>41</v>
      </c>
      <c r="J30" s="19" t="s">
        <v>61</v>
      </c>
      <c r="K30" s="19" t="s">
        <v>42</v>
      </c>
      <c r="L30" s="31" t="s">
        <v>97</v>
      </c>
      <c r="M30" s="31" t="s">
        <v>98</v>
      </c>
      <c r="N30" s="16" t="s">
        <v>45</v>
      </c>
      <c r="O30" s="38">
        <v>80</v>
      </c>
      <c r="P30" s="38">
        <v>80</v>
      </c>
      <c r="Q30" s="47">
        <v>0</v>
      </c>
      <c r="R30" s="43" t="s">
        <v>45</v>
      </c>
      <c r="S30" s="25" t="s">
        <v>159</v>
      </c>
      <c r="T30" s="25" t="s">
        <v>156</v>
      </c>
      <c r="U30" s="25">
        <v>1</v>
      </c>
      <c r="V30" s="25">
        <v>52</v>
      </c>
      <c r="W30" s="25">
        <v>151</v>
      </c>
      <c r="X30" s="25">
        <v>15</v>
      </c>
      <c r="Y30" s="25" t="s">
        <v>48</v>
      </c>
      <c r="Z30" s="25" t="s">
        <v>145</v>
      </c>
      <c r="AA30" s="25" t="s">
        <v>154</v>
      </c>
    </row>
    <row r="31" ht="99.75" spans="1:27">
      <c r="A31" s="16">
        <v>21</v>
      </c>
      <c r="B31" s="19">
        <v>2025</v>
      </c>
      <c r="C31" s="19" t="s">
        <v>160</v>
      </c>
      <c r="D31" s="19" t="s">
        <v>158</v>
      </c>
      <c r="E31" s="19" t="s">
        <v>37</v>
      </c>
      <c r="F31" s="19" t="s">
        <v>38</v>
      </c>
      <c r="G31" s="19" t="s">
        <v>59</v>
      </c>
      <c r="H31" s="19" t="s">
        <v>154</v>
      </c>
      <c r="I31" s="19" t="s">
        <v>41</v>
      </c>
      <c r="J31" s="19" t="s">
        <v>61</v>
      </c>
      <c r="K31" s="19" t="s">
        <v>42</v>
      </c>
      <c r="L31" s="31" t="s">
        <v>97</v>
      </c>
      <c r="M31" s="31" t="s">
        <v>98</v>
      </c>
      <c r="N31" s="16" t="s">
        <v>45</v>
      </c>
      <c r="O31" s="19">
        <v>70</v>
      </c>
      <c r="P31" s="19">
        <v>70</v>
      </c>
      <c r="Q31" s="19">
        <v>0</v>
      </c>
      <c r="R31" s="43" t="s">
        <v>45</v>
      </c>
      <c r="S31" s="19" t="s">
        <v>161</v>
      </c>
      <c r="T31" s="19" t="s">
        <v>162</v>
      </c>
      <c r="U31" s="19">
        <v>1</v>
      </c>
      <c r="V31" s="19">
        <v>68</v>
      </c>
      <c r="W31" s="19">
        <v>126</v>
      </c>
      <c r="X31" s="19">
        <v>18</v>
      </c>
      <c r="Y31" s="19" t="s">
        <v>48</v>
      </c>
      <c r="Z31" s="19" t="s">
        <v>145</v>
      </c>
      <c r="AA31" s="19" t="s">
        <v>154</v>
      </c>
    </row>
    <row r="32" s="10" customFormat="1" ht="41" customHeight="1" spans="1:27">
      <c r="A32" s="17" t="s">
        <v>163</v>
      </c>
      <c r="B32" s="17"/>
      <c r="C32" s="17"/>
      <c r="D32" s="17"/>
      <c r="E32" s="17"/>
      <c r="F32" s="18"/>
      <c r="G32" s="18"/>
      <c r="H32" s="18"/>
      <c r="I32" s="19"/>
      <c r="J32" s="33"/>
      <c r="K32" s="34"/>
      <c r="L32" s="18"/>
      <c r="M32" s="18"/>
      <c r="N32" s="18"/>
      <c r="O32" s="32">
        <f>SUM(O33:O33)</f>
        <v>90</v>
      </c>
      <c r="P32" s="32">
        <f>SUM(P33:P33)</f>
        <v>90</v>
      </c>
      <c r="Q32" s="32">
        <f>SUM(Q33:Q33)</f>
        <v>0</v>
      </c>
      <c r="R32" s="43"/>
      <c r="S32" s="35"/>
      <c r="T32" s="35"/>
      <c r="U32" s="35"/>
      <c r="V32" s="35"/>
      <c r="W32" s="25"/>
      <c r="X32" s="25"/>
      <c r="Y32" s="25"/>
      <c r="Z32" s="25"/>
      <c r="AA32" s="25"/>
    </row>
    <row r="33" ht="72" customHeight="1" spans="1:27">
      <c r="A33" s="16">
        <v>22</v>
      </c>
      <c r="B33" s="19">
        <v>2025</v>
      </c>
      <c r="C33" s="19" t="s">
        <v>164</v>
      </c>
      <c r="D33" s="16" t="s">
        <v>36</v>
      </c>
      <c r="E33" s="19" t="s">
        <v>37</v>
      </c>
      <c r="F33" s="19" t="s">
        <v>38</v>
      </c>
      <c r="G33" s="19" t="s">
        <v>165</v>
      </c>
      <c r="H33" s="19" t="s">
        <v>166</v>
      </c>
      <c r="I33" s="19" t="s">
        <v>61</v>
      </c>
      <c r="J33" s="7" t="s">
        <v>61</v>
      </c>
      <c r="K33" s="31" t="s">
        <v>42</v>
      </c>
      <c r="L33" s="31" t="s">
        <v>43</v>
      </c>
      <c r="M33" s="31" t="s">
        <v>44</v>
      </c>
      <c r="N33" s="16" t="s">
        <v>45</v>
      </c>
      <c r="O33" s="16">
        <v>90</v>
      </c>
      <c r="P33" s="16">
        <v>90</v>
      </c>
      <c r="Q33" s="16">
        <v>0</v>
      </c>
      <c r="R33" s="43" t="s">
        <v>45</v>
      </c>
      <c r="S33" s="19" t="s">
        <v>167</v>
      </c>
      <c r="T33" s="48" t="s">
        <v>168</v>
      </c>
      <c r="U33" s="19">
        <v>1</v>
      </c>
      <c r="V33" s="19">
        <v>41</v>
      </c>
      <c r="W33" s="19">
        <v>170</v>
      </c>
      <c r="X33" s="19">
        <v>7</v>
      </c>
      <c r="Y33" s="19" t="s">
        <v>65</v>
      </c>
      <c r="Z33" s="16" t="s">
        <v>169</v>
      </c>
      <c r="AA33" s="19" t="s">
        <v>166</v>
      </c>
    </row>
    <row r="34" s="10" customFormat="1" ht="41" customHeight="1" spans="1:27">
      <c r="A34" s="17" t="s">
        <v>170</v>
      </c>
      <c r="B34" s="17"/>
      <c r="C34" s="17"/>
      <c r="D34" s="17"/>
      <c r="E34" s="17"/>
      <c r="F34" s="18"/>
      <c r="G34" s="18"/>
      <c r="H34" s="18"/>
      <c r="I34" s="19"/>
      <c r="J34" s="33"/>
      <c r="K34" s="34"/>
      <c r="L34" s="18"/>
      <c r="M34" s="18"/>
      <c r="N34" s="18"/>
      <c r="O34" s="32">
        <f>SUM(O35:O35)</f>
        <v>696</v>
      </c>
      <c r="P34" s="32">
        <f>SUM(P35:P35)</f>
        <v>696</v>
      </c>
      <c r="Q34" s="32">
        <f>SUM(Q35:Q35)</f>
        <v>0</v>
      </c>
      <c r="R34" s="43"/>
      <c r="S34" s="35"/>
      <c r="T34" s="35"/>
      <c r="U34" s="35"/>
      <c r="V34" s="35"/>
      <c r="W34" s="25"/>
      <c r="X34" s="25"/>
      <c r="Y34" s="25"/>
      <c r="Z34" s="25"/>
      <c r="AA34" s="25"/>
    </row>
    <row r="35" ht="72" customHeight="1" spans="1:27">
      <c r="A35" s="16">
        <v>23</v>
      </c>
      <c r="B35" s="19">
        <v>2025</v>
      </c>
      <c r="C35" s="19" t="s">
        <v>171</v>
      </c>
      <c r="D35" s="19" t="s">
        <v>36</v>
      </c>
      <c r="E35" s="19" t="s">
        <v>37</v>
      </c>
      <c r="F35" s="19" t="s">
        <v>38</v>
      </c>
      <c r="G35" s="19" t="s">
        <v>39</v>
      </c>
      <c r="H35" s="19" t="s">
        <v>40</v>
      </c>
      <c r="I35" s="19" t="s">
        <v>41</v>
      </c>
      <c r="J35" s="19" t="str">
        <f>VLOOKUP(C$1:C$64730,[1]Sheet3!$C:$I,7,FALSE)</f>
        <v>是</v>
      </c>
      <c r="K35" s="19" t="s">
        <v>172</v>
      </c>
      <c r="L35" s="31" t="s">
        <v>173</v>
      </c>
      <c r="M35" s="31" t="s">
        <v>174</v>
      </c>
      <c r="N35" s="16" t="s">
        <v>45</v>
      </c>
      <c r="O35" s="32">
        <v>696</v>
      </c>
      <c r="P35" s="32">
        <v>696</v>
      </c>
      <c r="Q35" s="32">
        <v>0</v>
      </c>
      <c r="R35" s="43" t="s">
        <v>45</v>
      </c>
      <c r="S35" s="19" t="s">
        <v>175</v>
      </c>
      <c r="T35" s="19" t="s">
        <v>176</v>
      </c>
      <c r="U35" s="19">
        <v>131</v>
      </c>
      <c r="V35" s="19">
        <v>1300</v>
      </c>
      <c r="W35" s="19">
        <v>2220</v>
      </c>
      <c r="X35" s="19">
        <v>2220</v>
      </c>
      <c r="Y35" s="19" t="s">
        <v>48</v>
      </c>
      <c r="Z35" s="19" t="s">
        <v>39</v>
      </c>
      <c r="AA35" s="19" t="s">
        <v>39</v>
      </c>
    </row>
    <row r="36" s="10" customFormat="1" ht="41" customHeight="1" spans="1:27">
      <c r="A36" s="17" t="s">
        <v>177</v>
      </c>
      <c r="B36" s="17"/>
      <c r="C36" s="17"/>
      <c r="D36" s="17"/>
      <c r="E36" s="17"/>
      <c r="F36" s="18"/>
      <c r="G36" s="18"/>
      <c r="H36" s="18"/>
      <c r="I36" s="19"/>
      <c r="J36" s="33"/>
      <c r="K36" s="34"/>
      <c r="L36" s="18"/>
      <c r="M36" s="18"/>
      <c r="N36" s="18"/>
      <c r="O36" s="32">
        <f>SUM(O37:O37)</f>
        <v>1300</v>
      </c>
      <c r="P36" s="32">
        <f>SUM(P37:P37)</f>
        <v>1300</v>
      </c>
      <c r="Q36" s="32">
        <f>SUM(Q37:Q37)</f>
        <v>0</v>
      </c>
      <c r="R36" s="43"/>
      <c r="S36" s="35"/>
      <c r="T36" s="35"/>
      <c r="U36" s="35"/>
      <c r="V36" s="35"/>
      <c r="W36" s="25"/>
      <c r="X36" s="25"/>
      <c r="Y36" s="25"/>
      <c r="Z36" s="25"/>
      <c r="AA36" s="25"/>
    </row>
    <row r="37" ht="72" customHeight="1" spans="1:27">
      <c r="A37" s="16">
        <v>24</v>
      </c>
      <c r="B37" s="19">
        <v>2025</v>
      </c>
      <c r="C37" s="19" t="s">
        <v>178</v>
      </c>
      <c r="D37" s="19" t="s">
        <v>36</v>
      </c>
      <c r="E37" s="19" t="s">
        <v>37</v>
      </c>
      <c r="F37" s="19" t="s">
        <v>38</v>
      </c>
      <c r="G37" s="19" t="s">
        <v>39</v>
      </c>
      <c r="H37" s="19" t="s">
        <v>40</v>
      </c>
      <c r="I37" s="19" t="s">
        <v>41</v>
      </c>
      <c r="J37" s="19" t="s">
        <v>41</v>
      </c>
      <c r="K37" s="31" t="s">
        <v>179</v>
      </c>
      <c r="L37" s="31" t="s">
        <v>180</v>
      </c>
      <c r="M37" s="31" t="s">
        <v>181</v>
      </c>
      <c r="N37" s="16" t="s">
        <v>45</v>
      </c>
      <c r="O37" s="32">
        <v>1300</v>
      </c>
      <c r="P37" s="32">
        <v>1300</v>
      </c>
      <c r="Q37" s="32">
        <v>0</v>
      </c>
      <c r="R37" s="43" t="s">
        <v>45</v>
      </c>
      <c r="S37" s="19" t="s">
        <v>182</v>
      </c>
      <c r="T37" s="19" t="s">
        <v>183</v>
      </c>
      <c r="U37" s="19">
        <v>131</v>
      </c>
      <c r="V37" s="19">
        <v>12954</v>
      </c>
      <c r="W37" s="19">
        <v>44606</v>
      </c>
      <c r="X37" s="19">
        <v>50</v>
      </c>
      <c r="Y37" s="19" t="s">
        <v>48</v>
      </c>
      <c r="Z37" s="19" t="s">
        <v>39</v>
      </c>
      <c r="AA37" s="19" t="s">
        <v>49</v>
      </c>
    </row>
    <row r="38" s="10" customFormat="1" ht="41" customHeight="1" spans="1:27">
      <c r="A38" s="17" t="s">
        <v>184</v>
      </c>
      <c r="B38" s="17"/>
      <c r="C38" s="17"/>
      <c r="D38" s="17"/>
      <c r="E38" s="17"/>
      <c r="F38" s="18"/>
      <c r="G38" s="18"/>
      <c r="H38" s="18"/>
      <c r="I38" s="19"/>
      <c r="J38" s="33"/>
      <c r="K38" s="34"/>
      <c r="L38" s="18"/>
      <c r="M38" s="18"/>
      <c r="N38" s="18"/>
      <c r="O38" s="16">
        <f>O39</f>
        <v>484</v>
      </c>
      <c r="P38" s="16">
        <f>P39</f>
        <v>484</v>
      </c>
      <c r="Q38" s="16">
        <f>Q39</f>
        <v>0</v>
      </c>
      <c r="R38" s="43"/>
      <c r="S38" s="35"/>
      <c r="T38" s="35"/>
      <c r="U38" s="35"/>
      <c r="V38" s="35"/>
      <c r="W38" s="25"/>
      <c r="X38" s="25"/>
      <c r="Y38" s="25"/>
      <c r="Z38" s="25"/>
      <c r="AA38" s="25"/>
    </row>
    <row r="39" s="10" customFormat="1" ht="41" customHeight="1" spans="1:27">
      <c r="A39" s="17" t="s">
        <v>185</v>
      </c>
      <c r="B39" s="17"/>
      <c r="C39" s="17"/>
      <c r="D39" s="17"/>
      <c r="E39" s="17"/>
      <c r="F39" s="18"/>
      <c r="G39" s="18"/>
      <c r="H39" s="18"/>
      <c r="I39" s="19"/>
      <c r="J39" s="33"/>
      <c r="K39" s="34"/>
      <c r="L39" s="18"/>
      <c r="M39" s="18"/>
      <c r="N39" s="18"/>
      <c r="O39" s="16">
        <f>SUM(O40:O47)</f>
        <v>484</v>
      </c>
      <c r="P39" s="16">
        <f>SUM(P40:P47)</f>
        <v>484</v>
      </c>
      <c r="Q39" s="16">
        <f>SUM(Q40:Q47)</f>
        <v>0</v>
      </c>
      <c r="R39" s="43"/>
      <c r="S39" s="35"/>
      <c r="T39" s="35"/>
      <c r="U39" s="35"/>
      <c r="V39" s="35"/>
      <c r="W39" s="25"/>
      <c r="X39" s="25"/>
      <c r="Y39" s="25"/>
      <c r="Z39" s="25"/>
      <c r="AA39" s="25"/>
    </row>
    <row r="40" ht="72" customHeight="1" spans="1:27">
      <c r="A40" s="16">
        <v>25</v>
      </c>
      <c r="B40" s="19">
        <v>2025</v>
      </c>
      <c r="C40" s="16" t="s">
        <v>186</v>
      </c>
      <c r="D40" s="7" t="s">
        <v>36</v>
      </c>
      <c r="E40" s="7" t="s">
        <v>37</v>
      </c>
      <c r="F40" s="7" t="s">
        <v>38</v>
      </c>
      <c r="G40" s="7" t="s">
        <v>83</v>
      </c>
      <c r="H40" s="16" t="s">
        <v>187</v>
      </c>
      <c r="I40" s="19" t="s">
        <v>41</v>
      </c>
      <c r="J40" s="7" t="s">
        <v>61</v>
      </c>
      <c r="K40" s="31" t="s">
        <v>188</v>
      </c>
      <c r="L40" s="31" t="s">
        <v>189</v>
      </c>
      <c r="M40" s="31" t="s">
        <v>190</v>
      </c>
      <c r="N40" s="16" t="s">
        <v>45</v>
      </c>
      <c r="O40" s="16">
        <v>52</v>
      </c>
      <c r="P40" s="16">
        <v>52</v>
      </c>
      <c r="Q40" s="32">
        <v>0</v>
      </c>
      <c r="R40" s="43" t="s">
        <v>45</v>
      </c>
      <c r="S40" s="7" t="s">
        <v>191</v>
      </c>
      <c r="T40" s="37" t="s">
        <v>192</v>
      </c>
      <c r="U40" s="49">
        <v>1</v>
      </c>
      <c r="V40" s="49">
        <v>37</v>
      </c>
      <c r="W40" s="49">
        <v>135</v>
      </c>
      <c r="X40" s="49">
        <v>22</v>
      </c>
      <c r="Y40" s="36" t="s">
        <v>48</v>
      </c>
      <c r="Z40" s="37" t="s">
        <v>87</v>
      </c>
      <c r="AA40" s="16" t="s">
        <v>187</v>
      </c>
    </row>
    <row r="41" ht="72" customHeight="1" spans="1:27">
      <c r="A41" s="16">
        <v>26</v>
      </c>
      <c r="B41" s="7">
        <v>2025</v>
      </c>
      <c r="C41" s="7" t="s">
        <v>193</v>
      </c>
      <c r="D41" s="7" t="s">
        <v>36</v>
      </c>
      <c r="E41" s="20" t="s">
        <v>37</v>
      </c>
      <c r="F41" s="7" t="s">
        <v>38</v>
      </c>
      <c r="G41" s="7" t="s">
        <v>69</v>
      </c>
      <c r="H41" s="7" t="s">
        <v>194</v>
      </c>
      <c r="I41" s="19" t="s">
        <v>61</v>
      </c>
      <c r="J41" s="7" t="s">
        <v>41</v>
      </c>
      <c r="K41" s="31" t="s">
        <v>188</v>
      </c>
      <c r="L41" s="31" t="s">
        <v>189</v>
      </c>
      <c r="M41" s="31" t="s">
        <v>190</v>
      </c>
      <c r="N41" s="16" t="s">
        <v>45</v>
      </c>
      <c r="O41" s="37">
        <v>30</v>
      </c>
      <c r="P41" s="37">
        <v>30</v>
      </c>
      <c r="Q41" s="37">
        <v>0</v>
      </c>
      <c r="R41" s="43" t="s">
        <v>45</v>
      </c>
      <c r="S41" s="37" t="s">
        <v>195</v>
      </c>
      <c r="T41" s="45" t="s">
        <v>192</v>
      </c>
      <c r="U41" s="37">
        <v>1</v>
      </c>
      <c r="V41" s="19">
        <v>490</v>
      </c>
      <c r="W41" s="19">
        <v>2080</v>
      </c>
      <c r="X41" s="19">
        <v>244</v>
      </c>
      <c r="Y41" s="19" t="s">
        <v>48</v>
      </c>
      <c r="Z41" s="37" t="s">
        <v>101</v>
      </c>
      <c r="AA41" s="37" t="s">
        <v>194</v>
      </c>
    </row>
    <row r="42" ht="72" customHeight="1" spans="1:27">
      <c r="A42" s="16">
        <v>27</v>
      </c>
      <c r="B42" s="19">
        <v>2025</v>
      </c>
      <c r="C42" s="19" t="s">
        <v>196</v>
      </c>
      <c r="D42" s="19" t="s">
        <v>36</v>
      </c>
      <c r="E42" s="19" t="s">
        <v>37</v>
      </c>
      <c r="F42" s="19" t="s">
        <v>38</v>
      </c>
      <c r="G42" s="19" t="s">
        <v>197</v>
      </c>
      <c r="H42" s="19" t="s">
        <v>198</v>
      </c>
      <c r="I42" s="19" t="s">
        <v>61</v>
      </c>
      <c r="J42" s="19" t="s">
        <v>41</v>
      </c>
      <c r="K42" s="19" t="s">
        <v>188</v>
      </c>
      <c r="L42" s="19" t="s">
        <v>189</v>
      </c>
      <c r="M42" s="19" t="s">
        <v>190</v>
      </c>
      <c r="N42" s="19" t="s">
        <v>45</v>
      </c>
      <c r="O42" s="39">
        <v>80</v>
      </c>
      <c r="P42" s="39">
        <v>80</v>
      </c>
      <c r="Q42" s="50">
        <v>0</v>
      </c>
      <c r="R42" s="43" t="s">
        <v>45</v>
      </c>
      <c r="S42" s="51" t="s">
        <v>199</v>
      </c>
      <c r="T42" s="19" t="s">
        <v>200</v>
      </c>
      <c r="U42" s="19">
        <v>1</v>
      </c>
      <c r="V42" s="19">
        <v>131</v>
      </c>
      <c r="W42" s="19">
        <v>515</v>
      </c>
      <c r="X42" s="19">
        <v>20</v>
      </c>
      <c r="Y42" s="19" t="s">
        <v>48</v>
      </c>
      <c r="Z42" s="19" t="s">
        <v>201</v>
      </c>
      <c r="AA42" s="39" t="s">
        <v>198</v>
      </c>
    </row>
    <row r="43" ht="72" customHeight="1" spans="1:27">
      <c r="A43" s="16">
        <v>28</v>
      </c>
      <c r="B43" s="19">
        <v>2025</v>
      </c>
      <c r="C43" s="19" t="s">
        <v>202</v>
      </c>
      <c r="D43" s="19" t="s">
        <v>36</v>
      </c>
      <c r="E43" s="19" t="s">
        <v>37</v>
      </c>
      <c r="F43" s="19" t="s">
        <v>38</v>
      </c>
      <c r="G43" s="19" t="s">
        <v>197</v>
      </c>
      <c r="H43" s="19" t="s">
        <v>203</v>
      </c>
      <c r="I43" s="19" t="s">
        <v>41</v>
      </c>
      <c r="J43" s="7" t="s">
        <v>61</v>
      </c>
      <c r="K43" s="19" t="s">
        <v>188</v>
      </c>
      <c r="L43" s="19" t="s">
        <v>189</v>
      </c>
      <c r="M43" s="19" t="s">
        <v>190</v>
      </c>
      <c r="N43" s="19" t="s">
        <v>45</v>
      </c>
      <c r="O43" s="19">
        <v>40</v>
      </c>
      <c r="P43" s="19">
        <v>40</v>
      </c>
      <c r="Q43" s="19">
        <v>0</v>
      </c>
      <c r="R43" s="43" t="s">
        <v>45</v>
      </c>
      <c r="S43" s="19" t="s">
        <v>204</v>
      </c>
      <c r="T43" s="19" t="s">
        <v>205</v>
      </c>
      <c r="U43" s="19">
        <v>1</v>
      </c>
      <c r="V43" s="16">
        <v>130</v>
      </c>
      <c r="W43" s="19">
        <v>489</v>
      </c>
      <c r="X43" s="16">
        <v>15</v>
      </c>
      <c r="Y43" s="19" t="s">
        <v>65</v>
      </c>
      <c r="Z43" s="19" t="s">
        <v>201</v>
      </c>
      <c r="AA43" s="16" t="s">
        <v>203</v>
      </c>
    </row>
    <row r="44" ht="72" customHeight="1" spans="1:27">
      <c r="A44" s="16">
        <v>29</v>
      </c>
      <c r="B44" s="19">
        <v>2025</v>
      </c>
      <c r="C44" s="19" t="s">
        <v>206</v>
      </c>
      <c r="D44" s="19" t="s">
        <v>36</v>
      </c>
      <c r="E44" s="19" t="s">
        <v>37</v>
      </c>
      <c r="F44" s="19" t="s">
        <v>38</v>
      </c>
      <c r="G44" s="19" t="s">
        <v>207</v>
      </c>
      <c r="H44" s="19" t="s">
        <v>208</v>
      </c>
      <c r="I44" s="19" t="s">
        <v>61</v>
      </c>
      <c r="J44" s="40" t="s">
        <v>41</v>
      </c>
      <c r="K44" s="31" t="s">
        <v>188</v>
      </c>
      <c r="L44" s="31" t="s">
        <v>189</v>
      </c>
      <c r="M44" s="31" t="s">
        <v>190</v>
      </c>
      <c r="N44" s="16" t="s">
        <v>45</v>
      </c>
      <c r="O44" s="32">
        <v>50</v>
      </c>
      <c r="P44" s="32">
        <v>50</v>
      </c>
      <c r="Q44" s="32">
        <v>0</v>
      </c>
      <c r="R44" s="43" t="s">
        <v>209</v>
      </c>
      <c r="S44" s="19" t="s">
        <v>210</v>
      </c>
      <c r="T44" s="19" t="s">
        <v>211</v>
      </c>
      <c r="U44" s="19">
        <v>1</v>
      </c>
      <c r="V44" s="19">
        <v>319</v>
      </c>
      <c r="W44" s="19">
        <v>1232</v>
      </c>
      <c r="X44" s="19">
        <v>162</v>
      </c>
      <c r="Y44" s="19" t="s">
        <v>65</v>
      </c>
      <c r="Z44" s="54" t="s">
        <v>212</v>
      </c>
      <c r="AA44" s="19" t="s">
        <v>208</v>
      </c>
    </row>
    <row r="45" ht="72" customHeight="1" spans="1:27">
      <c r="A45" s="16">
        <v>30</v>
      </c>
      <c r="B45" s="19">
        <v>2025</v>
      </c>
      <c r="C45" s="19" t="s">
        <v>213</v>
      </c>
      <c r="D45" s="19" t="s">
        <v>36</v>
      </c>
      <c r="E45" s="19" t="s">
        <v>37</v>
      </c>
      <c r="F45" s="19" t="s">
        <v>38</v>
      </c>
      <c r="G45" s="19" t="s">
        <v>120</v>
      </c>
      <c r="H45" s="19" t="s">
        <v>214</v>
      </c>
      <c r="I45" s="19" t="s">
        <v>41</v>
      </c>
      <c r="J45" s="7" t="s">
        <v>61</v>
      </c>
      <c r="K45" s="31" t="s">
        <v>188</v>
      </c>
      <c r="L45" s="31" t="s">
        <v>189</v>
      </c>
      <c r="M45" s="31" t="s">
        <v>190</v>
      </c>
      <c r="N45" s="19" t="s">
        <v>45</v>
      </c>
      <c r="O45" s="32">
        <v>140</v>
      </c>
      <c r="P45" s="32">
        <v>140</v>
      </c>
      <c r="Q45" s="32">
        <v>0</v>
      </c>
      <c r="R45" s="43" t="s">
        <v>45</v>
      </c>
      <c r="S45" s="19" t="s">
        <v>215</v>
      </c>
      <c r="T45" s="19" t="s">
        <v>216</v>
      </c>
      <c r="U45" s="19">
        <v>1</v>
      </c>
      <c r="V45" s="19">
        <v>88</v>
      </c>
      <c r="W45" s="19">
        <v>329</v>
      </c>
      <c r="X45" s="19">
        <v>32</v>
      </c>
      <c r="Y45" s="19" t="s">
        <v>48</v>
      </c>
      <c r="Z45" s="19" t="s">
        <v>124</v>
      </c>
      <c r="AA45" s="19" t="s">
        <v>214</v>
      </c>
    </row>
    <row r="46" ht="72" customHeight="1" spans="1:27">
      <c r="A46" s="16">
        <v>31</v>
      </c>
      <c r="B46" s="7">
        <v>2025</v>
      </c>
      <c r="C46" s="16" t="s">
        <v>217</v>
      </c>
      <c r="D46" s="16" t="s">
        <v>36</v>
      </c>
      <c r="E46" s="16" t="s">
        <v>218</v>
      </c>
      <c r="F46" s="16" t="s">
        <v>38</v>
      </c>
      <c r="G46" s="16" t="s">
        <v>219</v>
      </c>
      <c r="H46" s="16" t="s">
        <v>220</v>
      </c>
      <c r="I46" s="19" t="s">
        <v>41</v>
      </c>
      <c r="J46" s="7" t="s">
        <v>61</v>
      </c>
      <c r="K46" s="31" t="s">
        <v>188</v>
      </c>
      <c r="L46" s="31" t="s">
        <v>189</v>
      </c>
      <c r="M46" s="31" t="s">
        <v>190</v>
      </c>
      <c r="N46" s="16" t="s">
        <v>45</v>
      </c>
      <c r="O46" s="16">
        <v>22</v>
      </c>
      <c r="P46" s="37">
        <f>O46</f>
        <v>22</v>
      </c>
      <c r="Q46" s="37">
        <v>0</v>
      </c>
      <c r="R46" s="43" t="s">
        <v>45</v>
      </c>
      <c r="S46" s="7" t="s">
        <v>221</v>
      </c>
      <c r="T46" s="7" t="s">
        <v>222</v>
      </c>
      <c r="U46" s="37">
        <v>1</v>
      </c>
      <c r="V46" s="7">
        <v>70</v>
      </c>
      <c r="W46" s="7">
        <v>221</v>
      </c>
      <c r="X46" s="7">
        <v>29</v>
      </c>
      <c r="Y46" s="37" t="s">
        <v>48</v>
      </c>
      <c r="Z46" s="16" t="s">
        <v>223</v>
      </c>
      <c r="AA46" s="16" t="s">
        <v>220</v>
      </c>
    </row>
    <row r="47" ht="72" customHeight="1" spans="1:27">
      <c r="A47" s="16">
        <v>32</v>
      </c>
      <c r="B47" s="16">
        <v>2025</v>
      </c>
      <c r="C47" s="16" t="s">
        <v>224</v>
      </c>
      <c r="D47" s="16" t="s">
        <v>225</v>
      </c>
      <c r="E47" s="16" t="s">
        <v>127</v>
      </c>
      <c r="F47" s="16" t="s">
        <v>38</v>
      </c>
      <c r="G47" s="16" t="s">
        <v>128</v>
      </c>
      <c r="H47" s="16" t="s">
        <v>226</v>
      </c>
      <c r="I47" s="19" t="s">
        <v>41</v>
      </c>
      <c r="J47" s="7" t="s">
        <v>61</v>
      </c>
      <c r="K47" s="31" t="s">
        <v>188</v>
      </c>
      <c r="L47" s="31" t="s">
        <v>189</v>
      </c>
      <c r="M47" s="31" t="s">
        <v>190</v>
      </c>
      <c r="N47" s="16" t="s">
        <v>45</v>
      </c>
      <c r="O47" s="16">
        <v>70</v>
      </c>
      <c r="P47" s="16">
        <v>70</v>
      </c>
      <c r="Q47" s="16">
        <v>0</v>
      </c>
      <c r="R47" s="43" t="s">
        <v>45</v>
      </c>
      <c r="S47" s="16" t="s">
        <v>227</v>
      </c>
      <c r="T47" s="16" t="s">
        <v>228</v>
      </c>
      <c r="U47" s="16">
        <v>2</v>
      </c>
      <c r="V47" s="16">
        <v>810</v>
      </c>
      <c r="W47" s="16">
        <v>3879</v>
      </c>
      <c r="X47" s="16">
        <v>389</v>
      </c>
      <c r="Y47" s="19" t="s">
        <v>65</v>
      </c>
      <c r="Z47" s="29" t="s">
        <v>132</v>
      </c>
      <c r="AA47" s="16" t="s">
        <v>226</v>
      </c>
    </row>
    <row r="48" customHeight="1" spans="1:27">
      <c r="A48" s="26" t="s">
        <v>229</v>
      </c>
      <c r="B48" s="26"/>
      <c r="C48" s="26"/>
      <c r="D48" s="26"/>
      <c r="E48" s="26"/>
      <c r="F48" s="26"/>
      <c r="G48" s="26"/>
      <c r="H48" s="26"/>
      <c r="I48" s="19"/>
      <c r="J48" s="26"/>
      <c r="K48" s="41"/>
      <c r="L48" s="41"/>
      <c r="M48" s="41"/>
      <c r="N48" s="26"/>
      <c r="O48" s="26">
        <f>O5+O34+O36+O38</f>
        <v>7263</v>
      </c>
      <c r="P48" s="26">
        <f>P5+P34+P36+P38</f>
        <v>7263</v>
      </c>
      <c r="Q48" s="26">
        <f>Q5+Q34+Q36+Q38</f>
        <v>0</v>
      </c>
      <c r="R48" s="26"/>
      <c r="S48" s="26"/>
      <c r="T48" s="26"/>
      <c r="U48" s="52"/>
      <c r="V48" s="52"/>
      <c r="W48" s="52"/>
      <c r="X48" s="52"/>
      <c r="Y48" s="52"/>
      <c r="Z48" s="50"/>
      <c r="AA48" s="5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A48" etc:filterBottomFollowUsedRange="0">
    <extLst/>
  </autoFilter>
  <sortState ref="A15:AF252">
    <sortCondition ref="K15:K252"/>
    <sortCondition ref="L15:L252"/>
    <sortCondition ref="M15:M252"/>
  </sortState>
  <mergeCells count="25">
    <mergeCell ref="A1:B1"/>
    <mergeCell ref="A2:Z2"/>
    <mergeCell ref="F3:J3"/>
    <mergeCell ref="K3:M3"/>
    <mergeCell ref="O3:R3"/>
    <mergeCell ref="S3:Y3"/>
    <mergeCell ref="A5:E5"/>
    <mergeCell ref="A6:E6"/>
    <mergeCell ref="A8:E8"/>
    <mergeCell ref="A10:E10"/>
    <mergeCell ref="A13:E13"/>
    <mergeCell ref="A17:E17"/>
    <mergeCell ref="A32:E32"/>
    <mergeCell ref="A34:E34"/>
    <mergeCell ref="A36:E36"/>
    <mergeCell ref="A38:E38"/>
    <mergeCell ref="A39:E39"/>
    <mergeCell ref="A3:A4"/>
    <mergeCell ref="B3:B4"/>
    <mergeCell ref="C3:C4"/>
    <mergeCell ref="D3:D4"/>
    <mergeCell ref="E3:E4"/>
    <mergeCell ref="N3:N4"/>
    <mergeCell ref="Z3:Z4"/>
    <mergeCell ref="AA3:AA4"/>
  </mergeCells>
  <dataValidations count="9">
    <dataValidation type="list" allowBlank="1" showInputMessage="1" showErrorMessage="1" sqref="K7 K9 K33 K11:K12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7 L9 L37 L43 L46 L11:L12 L14:L16 L18:L26 L29:L31 L40:L41">
      <formula1>OFFSET(数据源!$B$1,MATCH(K7,数据源!$A$2:$A$39,0),0,COUNTIFS(数据源!$A$2:$A$39,K7),1)</formula1>
    </dataValidation>
    <dataValidation type="list" allowBlank="1" showInputMessage="1" showErrorMessage="1" sqref="M7 M9 M37 M43 M46 M11:M12 M14:M16 M18:M26 M29:M31 M40:M41">
      <formula1>OFFSET(数据源!$C$1,MATCH(L7,数据源!$B$2:$B$39,0),0,COUNTIFS(数据源!$B$2:$B$39,L7),1)</formula1>
    </dataValidation>
    <dataValidation type="list" allowBlank="1" showInputMessage="1" showErrorMessage="1" sqref="N7 N9 N33 N35 N37 N11:N12 N14:N16 N18:N31 N40:N47">
      <formula1>"巩固拓展脱贫攻坚成果,以工代赈,少数民族发展,欠发达国有农厂,欠发达国有林场"</formula1>
    </dataValidation>
    <dataValidation type="list" allowBlank="1" showInputMessage="1" showErrorMessage="1" sqref="N8 N10 N13 N17 N32 N34 N36 N38:N39">
      <formula1>#REF!</formula1>
    </dataValidation>
    <dataValidation type="list" allowBlank="1" showInputMessage="1" showErrorMessage="1" sqref="K37 K43 K46 K14:K16 K18:K26 K29:K31 K40:K41">
      <formula1>数据源!$A$2:$A$39</formula1>
    </dataValidation>
    <dataValidation type="list" allowBlank="1" showInputMessage="1" showErrorMessage="1" sqref="K44">
      <formula1>$A$2:$A$24</formula1>
    </dataValidation>
    <dataValidation type="list" allowBlank="1" showInputMessage="1" showErrorMessage="1" sqref="L44">
      <formula1>OFFSET($B$1,MATCH(K44,$A$2:$A$24,0),0,COUNTIFS($A$2:$A$24,K44),1)</formula1>
    </dataValidation>
    <dataValidation type="list" allowBlank="1" showInputMessage="1" showErrorMessage="1" sqref="M44">
      <formula1>OFFSET($C$1,MATCH(L44,$B$2:$B$24,0),0,COUNTIFS($B$2:$B$24,L44),1)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  <ignoredErrors>
    <ignoredError sqref="O48:Q48 O38:Q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42</v>
      </c>
      <c r="B2" s="3" t="s">
        <v>43</v>
      </c>
      <c r="C2" s="4" t="s">
        <v>44</v>
      </c>
    </row>
    <row r="3" ht="14.25" spans="1:3">
      <c r="A3" s="3" t="s">
        <v>42</v>
      </c>
      <c r="B3" s="3" t="s">
        <v>43</v>
      </c>
      <c r="C3" s="4" t="s">
        <v>230</v>
      </c>
    </row>
    <row r="4" ht="14.25" spans="1:3">
      <c r="A4" s="3" t="s">
        <v>42</v>
      </c>
      <c r="B4" s="3" t="s">
        <v>43</v>
      </c>
      <c r="C4" s="4" t="s">
        <v>231</v>
      </c>
    </row>
    <row r="5" ht="14.25" spans="1:3">
      <c r="A5" s="3" t="s">
        <v>42</v>
      </c>
      <c r="B5" s="3" t="s">
        <v>43</v>
      </c>
      <c r="C5" s="4" t="s">
        <v>232</v>
      </c>
    </row>
    <row r="6" ht="14.25" spans="1:3">
      <c r="A6" s="3" t="s">
        <v>42</v>
      </c>
      <c r="B6" s="3" t="s">
        <v>43</v>
      </c>
      <c r="C6" s="4" t="s">
        <v>233</v>
      </c>
    </row>
    <row r="7" ht="14.25" spans="1:3">
      <c r="A7" s="3" t="s">
        <v>42</v>
      </c>
      <c r="B7" s="3" t="s">
        <v>43</v>
      </c>
      <c r="C7" s="4" t="s">
        <v>234</v>
      </c>
    </row>
    <row r="8" ht="28.5" spans="1:3">
      <c r="A8" s="3" t="s">
        <v>42</v>
      </c>
      <c r="B8" s="3" t="s">
        <v>97</v>
      </c>
      <c r="C8" s="5" t="s">
        <v>235</v>
      </c>
    </row>
    <row r="9" ht="14.25" spans="1:3">
      <c r="A9" s="3" t="s">
        <v>42</v>
      </c>
      <c r="B9" s="3" t="s">
        <v>97</v>
      </c>
      <c r="C9" s="5" t="s">
        <v>98</v>
      </c>
    </row>
    <row r="10" ht="14.25" spans="1:3">
      <c r="A10" s="3" t="s">
        <v>42</v>
      </c>
      <c r="B10" s="3" t="s">
        <v>97</v>
      </c>
      <c r="C10" s="5" t="s">
        <v>236</v>
      </c>
    </row>
    <row r="11" ht="14.25" spans="1:3">
      <c r="A11" s="3" t="s">
        <v>42</v>
      </c>
      <c r="B11" s="3" t="s">
        <v>77</v>
      </c>
      <c r="C11" s="5" t="s">
        <v>78</v>
      </c>
    </row>
    <row r="12" ht="47" customHeight="1" spans="1:3">
      <c r="A12" s="3" t="s">
        <v>42</v>
      </c>
      <c r="B12" s="3" t="s">
        <v>77</v>
      </c>
      <c r="C12" s="6" t="s">
        <v>237</v>
      </c>
    </row>
    <row r="13" ht="14.25" spans="1:3">
      <c r="A13" s="3" t="s">
        <v>42</v>
      </c>
      <c r="B13" s="3" t="s">
        <v>52</v>
      </c>
      <c r="C13" s="4" t="s">
        <v>53</v>
      </c>
    </row>
    <row r="14" ht="14.25" spans="1:3">
      <c r="A14" s="3" t="s">
        <v>42</v>
      </c>
      <c r="B14" s="6" t="s">
        <v>238</v>
      </c>
      <c r="C14" s="6" t="s">
        <v>239</v>
      </c>
    </row>
    <row r="15" ht="14.25" spans="1:3">
      <c r="A15" s="3" t="s">
        <v>42</v>
      </c>
      <c r="B15" s="6" t="s">
        <v>238</v>
      </c>
      <c r="C15" s="6" t="s">
        <v>240</v>
      </c>
    </row>
    <row r="16" ht="14.25" spans="1:3">
      <c r="A16" s="3" t="s">
        <v>42</v>
      </c>
      <c r="B16" s="6" t="s">
        <v>238</v>
      </c>
      <c r="C16" s="6" t="s">
        <v>241</v>
      </c>
    </row>
    <row r="17" ht="14.25" spans="1:3">
      <c r="A17" s="3" t="s">
        <v>42</v>
      </c>
      <c r="B17" s="6" t="s">
        <v>238</v>
      </c>
      <c r="C17" s="6" t="s">
        <v>242</v>
      </c>
    </row>
    <row r="18" ht="14.25" spans="1:3">
      <c r="A18" s="3" t="s">
        <v>42</v>
      </c>
      <c r="B18" s="6" t="s">
        <v>243</v>
      </c>
      <c r="C18" s="6" t="s">
        <v>243</v>
      </c>
    </row>
    <row r="19" ht="14.25" spans="1:3">
      <c r="A19" s="6" t="s">
        <v>179</v>
      </c>
      <c r="B19" s="3" t="s">
        <v>244</v>
      </c>
      <c r="C19" s="5" t="s">
        <v>245</v>
      </c>
    </row>
    <row r="20" ht="14.25" spans="1:3">
      <c r="A20" s="6" t="s">
        <v>179</v>
      </c>
      <c r="B20" s="3" t="s">
        <v>244</v>
      </c>
      <c r="C20" s="5" t="s">
        <v>246</v>
      </c>
    </row>
    <row r="21" ht="14.25" spans="1:3">
      <c r="A21" s="6" t="s">
        <v>179</v>
      </c>
      <c r="B21" s="3" t="s">
        <v>180</v>
      </c>
      <c r="C21" s="5" t="s">
        <v>247</v>
      </c>
    </row>
    <row r="22" ht="14.25" spans="1:3">
      <c r="A22" s="6" t="s">
        <v>179</v>
      </c>
      <c r="B22" s="3" t="s">
        <v>180</v>
      </c>
      <c r="C22" s="5" t="s">
        <v>248</v>
      </c>
    </row>
    <row r="23" ht="14.25" spans="1:3">
      <c r="A23" s="6" t="s">
        <v>179</v>
      </c>
      <c r="B23" s="3" t="s">
        <v>180</v>
      </c>
      <c r="C23" s="6" t="s">
        <v>181</v>
      </c>
    </row>
    <row r="24" ht="14.25" spans="1:3">
      <c r="A24" s="6" t="s">
        <v>179</v>
      </c>
      <c r="B24" s="6" t="s">
        <v>249</v>
      </c>
      <c r="C24" s="5" t="s">
        <v>250</v>
      </c>
    </row>
    <row r="25" ht="14.25" spans="1:3">
      <c r="A25" s="6" t="s">
        <v>179</v>
      </c>
      <c r="B25" s="6" t="s">
        <v>249</v>
      </c>
      <c r="C25" s="7" t="s">
        <v>251</v>
      </c>
    </row>
    <row r="26" ht="14.25" spans="1:3">
      <c r="A26" s="6" t="s">
        <v>179</v>
      </c>
      <c r="B26" s="3" t="s">
        <v>252</v>
      </c>
      <c r="C26" s="4" t="s">
        <v>253</v>
      </c>
    </row>
    <row r="27" ht="28.5" spans="1:3">
      <c r="A27" s="3" t="s">
        <v>188</v>
      </c>
      <c r="B27" s="3" t="s">
        <v>254</v>
      </c>
      <c r="C27" s="5" t="s">
        <v>255</v>
      </c>
    </row>
    <row r="28" ht="14.25" spans="1:3">
      <c r="A28" s="3" t="s">
        <v>188</v>
      </c>
      <c r="B28" s="3" t="s">
        <v>254</v>
      </c>
      <c r="C28" s="5" t="s">
        <v>256</v>
      </c>
    </row>
    <row r="29" ht="14.25" spans="1:3">
      <c r="A29" s="3" t="s">
        <v>188</v>
      </c>
      <c r="B29" s="3" t="s">
        <v>254</v>
      </c>
      <c r="C29" s="5" t="s">
        <v>257</v>
      </c>
    </row>
    <row r="30" ht="28.5" spans="1:3">
      <c r="A30" s="3" t="s">
        <v>188</v>
      </c>
      <c r="B30" s="3" t="s">
        <v>189</v>
      </c>
      <c r="C30" s="5" t="s">
        <v>190</v>
      </c>
    </row>
    <row r="31" ht="28.5" spans="1:3">
      <c r="A31" s="3" t="s">
        <v>188</v>
      </c>
      <c r="B31" s="3" t="s">
        <v>189</v>
      </c>
      <c r="C31" s="5" t="s">
        <v>258</v>
      </c>
    </row>
    <row r="32" ht="14.25" spans="1:3">
      <c r="A32" s="3" t="s">
        <v>188</v>
      </c>
      <c r="B32" s="3" t="s">
        <v>189</v>
      </c>
      <c r="C32" s="5" t="s">
        <v>259</v>
      </c>
    </row>
    <row r="33" ht="14.25" spans="1:3">
      <c r="A33" s="3" t="s">
        <v>188</v>
      </c>
      <c r="B33" s="3" t="s">
        <v>189</v>
      </c>
      <c r="C33" s="6" t="s">
        <v>260</v>
      </c>
    </row>
    <row r="34" ht="14.25" spans="1:3">
      <c r="A34" s="3" t="s">
        <v>188</v>
      </c>
      <c r="B34" s="3" t="s">
        <v>261</v>
      </c>
      <c r="C34" s="6" t="s">
        <v>262</v>
      </c>
    </row>
    <row r="35" ht="14.25" spans="1:3">
      <c r="A35" s="3" t="s">
        <v>263</v>
      </c>
      <c r="B35" s="3" t="s">
        <v>264</v>
      </c>
      <c r="C35" s="3" t="s">
        <v>265</v>
      </c>
    </row>
    <row r="36" ht="14.25" spans="1:3">
      <c r="A36" s="3" t="s">
        <v>172</v>
      </c>
      <c r="B36" s="3" t="s">
        <v>266</v>
      </c>
      <c r="C36" s="4" t="s">
        <v>267</v>
      </c>
    </row>
    <row r="37" ht="28.5" spans="1:3">
      <c r="A37" s="3" t="s">
        <v>172</v>
      </c>
      <c r="B37" s="3" t="s">
        <v>173</v>
      </c>
      <c r="C37" s="5" t="s">
        <v>174</v>
      </c>
    </row>
    <row r="38" ht="14.25" spans="1:3">
      <c r="A38" s="3" t="s">
        <v>268</v>
      </c>
      <c r="B38" s="3" t="s">
        <v>268</v>
      </c>
      <c r="C38" s="3" t="s">
        <v>268</v>
      </c>
    </row>
    <row r="39" ht="14.25" spans="1:3">
      <c r="A39" s="6" t="s">
        <v>260</v>
      </c>
      <c r="B39" s="6" t="s">
        <v>260</v>
      </c>
      <c r="C39" s="6" t="s">
        <v>260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本人擅忌</cp:lastModifiedBy>
  <dcterms:created xsi:type="dcterms:W3CDTF">2024-08-21T13:43:00Z</dcterms:created>
  <dcterms:modified xsi:type="dcterms:W3CDTF">2025-04-23T05:41:20Z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