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入库表" sheetId="1" r:id="rId1"/>
    <sheet name="数据源" sheetId="2" r:id="rId2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入库表!$A$4:$AA$26</definedName>
    <definedName name="“一站式”社区综合服务设施建设">[1]sheet2!#REF!</definedName>
    <definedName name="创业就业项目">[2]sheet2!$B$2:$B$7</definedName>
    <definedName name="产业发展项目">[3]sheet2!$A$2:$A$7</definedName>
    <definedName name="安全饮水工程">[4]sheet2!$R$11:$R$15</definedName>
    <definedName name="_xlnm.Print_Titles" localSheetId="0">入库表!$3:$4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<sst xmlns="http://schemas.openxmlformats.org/spreadsheetml/2006/main" count="374" uniqueCount="177">
  <si>
    <t>附件2：</t>
  </si>
  <si>
    <t>上犹县2025年省级财政衔接推进乡村振兴补助资金项目计划表</t>
  </si>
  <si>
    <t>序号</t>
  </si>
  <si>
    <t>项目计划实施年度</t>
  </si>
  <si>
    <t>项目名称</t>
  </si>
  <si>
    <t>建设性质（新建/改建/扩建）</t>
  </si>
  <si>
    <t>实施期限
（建设起止年月）</t>
  </si>
  <si>
    <t>实施地点</t>
  </si>
  <si>
    <t>项目类别（请筛选）</t>
  </si>
  <si>
    <t>项目属性
（请筛选）</t>
  </si>
  <si>
    <t>资金规模和筹资方式</t>
  </si>
  <si>
    <t>绩效目标</t>
  </si>
  <si>
    <t>责任单位</t>
  </si>
  <si>
    <t>资产后续管护单位</t>
  </si>
  <si>
    <t>县（市）区</t>
  </si>
  <si>
    <t>乡（镇）</t>
  </si>
  <si>
    <t>村、组</t>
  </si>
  <si>
    <t>十三五贫困村</t>
  </si>
  <si>
    <t>是否重点帮扶村</t>
  </si>
  <si>
    <t>类别Ⅰ</t>
  </si>
  <si>
    <t>类别Ⅱ</t>
  </si>
  <si>
    <t>类别Ⅲ</t>
  </si>
  <si>
    <t>总投资（万元）</t>
  </si>
  <si>
    <t>其中：财政衔接推进乡村振兴补助资金</t>
  </si>
  <si>
    <t>其中：其他资金</t>
  </si>
  <si>
    <t>资金类别</t>
  </si>
  <si>
    <t>项目建设内容及规模</t>
  </si>
  <si>
    <t>效益指标
（含联农带农富农机制）</t>
  </si>
  <si>
    <t>其中：
受益
村数
（个）</t>
  </si>
  <si>
    <t>其中：
受益
户数
（户）</t>
  </si>
  <si>
    <t>其中：
受益
人口数
（人）</t>
  </si>
  <si>
    <t>其中：受益脱贫户和三类人群数</t>
  </si>
  <si>
    <t>满意度指标</t>
  </si>
  <si>
    <t>一、产业发展</t>
  </si>
  <si>
    <t>1、产业配套基础设施</t>
  </si>
  <si>
    <t>2025年村级集体经济项目</t>
  </si>
  <si>
    <t>新建</t>
  </si>
  <si>
    <t>2025.1-2025.12</t>
  </si>
  <si>
    <t>上犹县</t>
  </si>
  <si>
    <t>各乡镇</t>
  </si>
  <si>
    <t>各相关村</t>
  </si>
  <si>
    <t>是</t>
  </si>
  <si>
    <t>产业发展项目</t>
  </si>
  <si>
    <t>产业配套基础设施</t>
  </si>
  <si>
    <t>产业园（区）</t>
  </si>
  <si>
    <t>巩固拓展脱贫攻坚成果</t>
  </si>
  <si>
    <t>巩固拓展脱贫攻坚成果（村级集体经济发展）</t>
  </si>
  <si>
    <t>具体根据上犹县扶持壮大村级集体经济实施方案进行实施</t>
  </si>
  <si>
    <t>（一）改善村内基础设施条件，巩固脱贫村脱贫成效。 （二）农户适当投工投劳改善生产条件，实现增收致富</t>
  </si>
  <si>
    <t>95%以上</t>
  </si>
  <si>
    <t>2、加工流通场地设施</t>
  </si>
  <si>
    <t>红星村农产品加工仓储项目</t>
  </si>
  <si>
    <t>陡水镇</t>
  </si>
  <si>
    <t>红星村</t>
  </si>
  <si>
    <t>加工流通场地设施</t>
  </si>
  <si>
    <t>产地初加工和精深加工</t>
  </si>
  <si>
    <t>拟在红星村建设农产品加工仓储及展销工厂1处，约500平方米，用于农产品加工、仓储、包装及其附属设施建设等。</t>
  </si>
  <si>
    <t>（一）链接经营主体，预计每年增加村集体收入4万元，收益的60%用于公益性岗位等。                                     （二）群众参与项目建设投工投劳，预计吸纳15名劳动人员，其中脱贫户劳动人员10人，每户预计增收2000元。
（三）项目建成后提升周边环境，带动当地乡村旅游发展。</t>
  </si>
  <si>
    <t>陡水镇郭燕</t>
  </si>
  <si>
    <t>蓝田村榨油厂改造提升</t>
  </si>
  <si>
    <t>社溪镇</t>
  </si>
  <si>
    <t>蓝田村</t>
  </si>
  <si>
    <t>否</t>
  </si>
  <si>
    <t>1.新增榨油机2台。2.新增烘干机1台。3，新增粉碎机一台。4.砌红砖围墙长20，高1.8米。</t>
  </si>
  <si>
    <t>增加村集体经济收入，解决茶农茶油加工困难</t>
  </si>
  <si>
    <t>社溪镇  朱学良</t>
  </si>
  <si>
    <t>二、巩固三保障成果项目</t>
  </si>
  <si>
    <t>石溪村住房维修项目</t>
  </si>
  <si>
    <t>2025.01-2025.12</t>
  </si>
  <si>
    <t>营前镇</t>
  </si>
  <si>
    <t>石溪村</t>
  </si>
  <si>
    <t>巩固“三保障”成果项目</t>
  </si>
  <si>
    <t>住房</t>
  </si>
  <si>
    <t>农村危房改造等农房改造</t>
  </si>
  <si>
    <t>对6户脱贫户住房进行维修加固</t>
  </si>
  <si>
    <t>（一）改善脱贫户居住条件，巩固脱贫村脱贫成效。
（二）项目施工期间可带动6人参与务工，人均增收3000元。</t>
  </si>
  <si>
    <t>三、就业项目</t>
  </si>
  <si>
    <t>就业扶持</t>
  </si>
  <si>
    <t>各村</t>
  </si>
  <si>
    <t>就业项目</t>
  </si>
  <si>
    <t>就业</t>
  </si>
  <si>
    <t>帮扶车间建设</t>
  </si>
  <si>
    <t>农村公岗、就业车间、交通补贴等</t>
  </si>
  <si>
    <t>脱贫户适当投工投劳等就业扶贫项目，提高了脱贫户的收益，改善脱贫户的生活水平。</t>
  </si>
  <si>
    <t>四、乡村建设行动</t>
  </si>
  <si>
    <t>1、农村道路</t>
  </si>
  <si>
    <t>长坑村桂竹道路建设项目</t>
  </si>
  <si>
    <t>长坑村</t>
  </si>
  <si>
    <t>乡村建设行动</t>
  </si>
  <si>
    <t>农村基础设施（含普惠性产业配套基础设施）</t>
  </si>
  <si>
    <t>农村道路建设（通村、通户、小型桥梁路）</t>
  </si>
  <si>
    <t>建设道路5000米，堡坎约300立方米等。</t>
  </si>
  <si>
    <t>（一）改善人居环境、村内基础设施条件，巩固脱贫成效，提高群众生活满意度。                                          （二）群众参与项目建设投工投劳，预计吸纳8名劳动人员，其中脱贫户劳动人员5名，每户预计增收2000元。
（三）项目建成后提升周边环境，带动当地乡村旅游发展。</t>
  </si>
  <si>
    <t>新华村道路整治维修项目</t>
  </si>
  <si>
    <t>改建</t>
  </si>
  <si>
    <t>2025年01月-2025年11月</t>
  </si>
  <si>
    <t>寺下镇</t>
  </si>
  <si>
    <t>新华村</t>
  </si>
  <si>
    <t>道路路基修复约150立方米，停车场硬化约300平方米及路灯安装等</t>
  </si>
  <si>
    <t>方便群众生产生活出行，农户参与适当务工，获得收入。务工农户年收入增收约1500元。</t>
  </si>
  <si>
    <t>96%以上</t>
  </si>
  <si>
    <t>寺下镇
毛芳舒</t>
  </si>
  <si>
    <t>黄沙坑牛岭产业道路排水沟建设</t>
  </si>
  <si>
    <t>五指峰乡</t>
  </si>
  <si>
    <t>黄沙坑村</t>
  </si>
  <si>
    <t>防火产业道路新建排水沟3000米</t>
  </si>
  <si>
    <t>改善村内基础设施条件，巩固脱贫成效。农户适当投工投劳改善生产生活条件，实现增收致富。农户参与适当务工，获得收入。</t>
  </si>
  <si>
    <t>五指峰乡   黄斌斌</t>
  </si>
  <si>
    <t>梅里村一里坑桥新建项目</t>
  </si>
  <si>
    <t>梅里村</t>
  </si>
  <si>
    <t>新建桥梁1座，含引桥（6.5米*15米）</t>
  </si>
  <si>
    <t>（一）改善村内基础设施、生产生活条件，巩固脱贫攻坚成果。</t>
  </si>
  <si>
    <t>小石门至青山道路维修</t>
  </si>
  <si>
    <t>2025年1月-2025年12月</t>
  </si>
  <si>
    <t>双溪乡</t>
  </si>
  <si>
    <t>小石门村</t>
  </si>
  <si>
    <t>道路维修硬化约500平方米及堡坎修筑、涵管铺设等基础设施建设</t>
  </si>
  <si>
    <t>双溪乡   龙永健</t>
  </si>
  <si>
    <t>2、其他项目</t>
  </si>
  <si>
    <t>信地畲族村基础设施建设</t>
  </si>
  <si>
    <t>平富乡</t>
  </si>
  <si>
    <t>信地畲族村</t>
  </si>
  <si>
    <t>其他</t>
  </si>
  <si>
    <t>巩固拓展脱贫攻坚成果（少数民族13）</t>
  </si>
  <si>
    <t>铺设5cm厚青石板20平方米，砖砌体8.5立方米，地面铺设150平方米，平整场地1000平方米等</t>
  </si>
  <si>
    <t>一、产出指标：1.数量：（详见建设规模）；2.质量：合格；3.时效：（详见时间进度）；
二、效益指标：群众投工投劳，增加收入；减低生产成本
三、满意度指标：服务对象满意率96%。</t>
  </si>
  <si>
    <t>平富乡   骆炳铮</t>
  </si>
  <si>
    <t>3、人居环境整治</t>
  </si>
  <si>
    <t>油石村小水坑新开
道路路基项目</t>
  </si>
  <si>
    <t>油石乡</t>
  </si>
  <si>
    <t>油石村</t>
  </si>
  <si>
    <t>人居环境整治</t>
  </si>
  <si>
    <t>农村污水治理</t>
  </si>
  <si>
    <t>油石村小水坑道路
新开路基1500米，宽5米</t>
  </si>
  <si>
    <t>（一）巩固贫困村脱贫成效。
（二）农户适当投工投劳改善生产条件和农村人居环境，实现增收致富。
（三）农户参与适当务工，获得收入。
(四）受益人口满意度≥95%。</t>
  </si>
  <si>
    <t>油石乡徐清洋</t>
  </si>
  <si>
    <t>总计</t>
  </si>
  <si>
    <t>生产基地</t>
  </si>
  <si>
    <t>种植基地</t>
  </si>
  <si>
    <t>养殖基地</t>
  </si>
  <si>
    <t>休闲农业与乡村旅游</t>
  </si>
  <si>
    <t>林草基地建设</t>
  </si>
  <si>
    <t>光伏电站建设</t>
  </si>
  <si>
    <t>水产养殖业发展</t>
  </si>
  <si>
    <t>农产品仓储保鲜冷链基础设施建设</t>
  </si>
  <si>
    <t>市场建设和农村物流</t>
  </si>
  <si>
    <t>产业基地专用配套设施</t>
  </si>
  <si>
    <t>金融保险配套</t>
  </si>
  <si>
    <t>小额贷款贴息</t>
  </si>
  <si>
    <t>高质量庭院经济</t>
  </si>
  <si>
    <t>庭院特色种植</t>
  </si>
  <si>
    <t>庭院特色养殖</t>
  </si>
  <si>
    <t>庭院特色手工</t>
  </si>
  <si>
    <t>庭院特色休闲旅游</t>
  </si>
  <si>
    <t>新型农村集体经济发展项目</t>
  </si>
  <si>
    <t>务工补助</t>
  </si>
  <si>
    <t>交通费补助</t>
  </si>
  <si>
    <t>生产奖补、劳务补助</t>
  </si>
  <si>
    <t>技能培训</t>
  </si>
  <si>
    <t>以工代训</t>
  </si>
  <si>
    <t>创业</t>
  </si>
  <si>
    <t>创业培训</t>
  </si>
  <si>
    <t>创业补助</t>
  </si>
  <si>
    <t>公益性岗位</t>
  </si>
  <si>
    <t>公益性岗位补助</t>
  </si>
  <si>
    <t>农村卫生厕所改造（公共厕所）</t>
  </si>
  <si>
    <t>农村垃圾治理</t>
  </si>
  <si>
    <t>产业路、资源路、旅游路建设</t>
  </si>
  <si>
    <t>农村供水保障设施建设</t>
  </si>
  <si>
    <t>农村公共服务</t>
  </si>
  <si>
    <t>公共照明设施</t>
  </si>
  <si>
    <t>易地搬迁后扶项目</t>
  </si>
  <si>
    <t>易地搬迁后扶</t>
  </si>
  <si>
    <t>“一站式”社区综合服务设施建设</t>
  </si>
  <si>
    <t>教育</t>
  </si>
  <si>
    <t>享受"雨露计划"职业教育补助</t>
  </si>
  <si>
    <t>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</si>
</sst>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</font>
    <font>
      <sz val="1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Personal\WeChat%20Files\wxid_gj4jqnre3i8r22\FileStorage\File\2024-10\&#38468;&#20214;&#65306;&#19978;&#29369;&#21439;2025&#24180;&#24041;&#22266;&#25299;&#23637;&#33073;&#36139;&#25915;&#22362;&#25104;&#26524;&#21644;&#20065;&#26449;&#25391;&#20852;&#39033;&#30446;&#24211;&#24405;&#20837;&#34920;&#65288;10.28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9033;&#30446;&#24037;&#20316;\2024&#24180;&#24230;\11&#26376;\2025&#20065;&#26449;&#25391;&#20852;&#39033;&#30446;&#24211;&#24405;&#20837;&#34920;&#65288;11.21&#20877;&#30003;&#2525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6;&#19979;&#3821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1490;&#26448;&#26009;\&#36825;&#26159;&#20010;&#25991;&#20214;&#22841;\WeChat%20Files\wxid_st2kotighqbm21\FileStorage\File\2024-11\&#38468;&#20214;1&#65306;&#19978;&#29369;&#21439;2025&#24180;&#24041;&#22266;&#25299;&#23637;&#33073;&#36139;&#25915;&#22362;&#25104;&#26524;&#21644;&#20065;&#26449;&#25391;&#20852;&#39033;&#30446;&#24211;&#24405;&#20837;&#34920;(&#20116;&#25351;&#2379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679;&#34920;\&#19978;&#29369;&#21439;&#21508;&#26449;&#20449;&#24687;1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项目库"/>
      <sheetName val="汇报版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五指峰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正式表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正式表 (2)"/>
      <sheetName val="县级重点帮扶村"/>
    </sheetNames>
    <sheetDataSet>
      <sheetData sheetId="0">
        <row r="2">
          <cell r="C2" t="str">
            <v>，</v>
          </cell>
          <cell r="D2" t="str">
            <v>省定重点村</v>
          </cell>
        </row>
        <row r="3">
          <cell r="C3" t="str">
            <v>安和村</v>
          </cell>
        </row>
        <row r="4">
          <cell r="C4" t="str">
            <v>车田村</v>
          </cell>
        </row>
        <row r="5">
          <cell r="C5" t="str">
            <v>富湾村</v>
          </cell>
          <cell r="D5">
            <v>1</v>
          </cell>
        </row>
        <row r="6">
          <cell r="C6" t="str">
            <v>黄坑村</v>
          </cell>
        </row>
        <row r="7">
          <cell r="C7" t="str">
            <v>鄱塘村</v>
          </cell>
        </row>
        <row r="8">
          <cell r="C8" t="str">
            <v>陶朱村</v>
          </cell>
        </row>
        <row r="9">
          <cell r="C9" t="str">
            <v>滨江村</v>
          </cell>
        </row>
        <row r="10">
          <cell r="C10" t="str">
            <v>茶亭村</v>
          </cell>
        </row>
        <row r="11">
          <cell r="C11" t="str">
            <v>东门村</v>
          </cell>
        </row>
        <row r="12">
          <cell r="C12" t="str">
            <v>伏垇村</v>
          </cell>
        </row>
        <row r="13">
          <cell r="C13" t="str">
            <v>高桥村</v>
          </cell>
          <cell r="D13">
            <v>1</v>
          </cell>
        </row>
        <row r="14">
          <cell r="C14" t="str">
            <v>广田村</v>
          </cell>
          <cell r="D14">
            <v>1</v>
          </cell>
        </row>
        <row r="15">
          <cell r="C15" t="str">
            <v>黄竹村</v>
          </cell>
        </row>
        <row r="16">
          <cell r="C16" t="str">
            <v>南河村</v>
          </cell>
        </row>
        <row r="17">
          <cell r="C17" t="str">
            <v>南塘村</v>
          </cell>
        </row>
        <row r="18">
          <cell r="C18" t="str">
            <v>彭洞村</v>
          </cell>
        </row>
        <row r="19">
          <cell r="C19" t="str">
            <v>清湖村</v>
          </cell>
        </row>
        <row r="20">
          <cell r="C20" t="str">
            <v>群英村</v>
          </cell>
        </row>
        <row r="21">
          <cell r="C21" t="str">
            <v>上埠村</v>
          </cell>
        </row>
        <row r="22">
          <cell r="C22" t="str">
            <v>石坑村</v>
          </cell>
        </row>
        <row r="23">
          <cell r="C23" t="str">
            <v>沿河村</v>
          </cell>
          <cell r="D23">
            <v>1</v>
          </cell>
        </row>
        <row r="24">
          <cell r="C24" t="str">
            <v>元鱼村</v>
          </cell>
        </row>
        <row r="25">
          <cell r="C25" t="str">
            <v>中稍村</v>
          </cell>
        </row>
        <row r="26">
          <cell r="C26" t="str">
            <v>茶坑村</v>
          </cell>
          <cell r="D26">
            <v>1</v>
          </cell>
        </row>
        <row r="27">
          <cell r="C27" t="str">
            <v>红星村</v>
          </cell>
        </row>
        <row r="28">
          <cell r="C28" t="str">
            <v>月仔村</v>
          </cell>
        </row>
        <row r="29">
          <cell r="C29" t="str">
            <v>长坑村</v>
          </cell>
        </row>
        <row r="30">
          <cell r="C30" t="str">
            <v>东塘村</v>
          </cell>
        </row>
        <row r="31">
          <cell r="C31" t="str">
            <v>丰岗村</v>
          </cell>
        </row>
        <row r="32">
          <cell r="C32" t="str">
            <v>感坑村</v>
          </cell>
        </row>
        <row r="33">
          <cell r="C33" t="str">
            <v>合溪村</v>
          </cell>
          <cell r="D33">
            <v>1</v>
          </cell>
        </row>
        <row r="34">
          <cell r="C34" t="str">
            <v>黄沙村</v>
          </cell>
        </row>
        <row r="35">
          <cell r="C35" t="str">
            <v>坑中村</v>
          </cell>
          <cell r="D35">
            <v>1</v>
          </cell>
        </row>
        <row r="36">
          <cell r="C36" t="str">
            <v>龙头村</v>
          </cell>
        </row>
        <row r="37">
          <cell r="C37" t="str">
            <v>南村村</v>
          </cell>
        </row>
        <row r="38">
          <cell r="C38" t="str">
            <v>上丰村</v>
          </cell>
        </row>
        <row r="39">
          <cell r="C39" t="str">
            <v>崖坑村</v>
          </cell>
        </row>
        <row r="40">
          <cell r="C40" t="str">
            <v>联群村</v>
          </cell>
        </row>
        <row r="41">
          <cell r="C41" t="str">
            <v>梅水村</v>
          </cell>
        </row>
        <row r="42">
          <cell r="C42" t="str">
            <v>上坪村</v>
          </cell>
        </row>
        <row r="43">
          <cell r="C43" t="str">
            <v>水陂村</v>
          </cell>
          <cell r="D43">
            <v>1</v>
          </cell>
        </row>
        <row r="44">
          <cell r="C44" t="str">
            <v>水径村</v>
          </cell>
        </row>
        <row r="45">
          <cell r="C45" t="str">
            <v>新建村</v>
          </cell>
        </row>
        <row r="46">
          <cell r="C46" t="str">
            <v>洋田村</v>
          </cell>
          <cell r="D46">
            <v>1</v>
          </cell>
        </row>
        <row r="47">
          <cell r="C47" t="str">
            <v>窑下村</v>
          </cell>
        </row>
        <row r="48">
          <cell r="C48" t="str">
            <v>园村村</v>
          </cell>
        </row>
        <row r="49">
          <cell r="C49" t="str">
            <v>竹山村</v>
          </cell>
        </row>
        <row r="50">
          <cell r="C50" t="str">
            <v>大潭村</v>
          </cell>
        </row>
        <row r="51">
          <cell r="C51" t="str">
            <v>横坑村</v>
          </cell>
        </row>
        <row r="52">
          <cell r="C52" t="str">
            <v>平富村</v>
          </cell>
        </row>
        <row r="53">
          <cell r="C53" t="str">
            <v>上寨村</v>
          </cell>
        </row>
        <row r="54">
          <cell r="C54" t="str">
            <v>向前村</v>
          </cell>
        </row>
        <row r="55">
          <cell r="C55" t="str">
            <v>信地畲族村</v>
          </cell>
          <cell r="D55">
            <v>1</v>
          </cell>
        </row>
        <row r="56">
          <cell r="C56" t="str">
            <v>庄坑村</v>
          </cell>
        </row>
        <row r="57">
          <cell r="C57" t="str">
            <v>庄前村</v>
          </cell>
          <cell r="D57">
            <v>1</v>
          </cell>
        </row>
        <row r="58">
          <cell r="C58" t="str">
            <v>大安村</v>
          </cell>
          <cell r="D58">
            <v>1</v>
          </cell>
        </row>
        <row r="59">
          <cell r="C59" t="str">
            <v>黄塘村</v>
          </cell>
        </row>
        <row r="60">
          <cell r="C60" t="str">
            <v>江头村</v>
          </cell>
        </row>
        <row r="61">
          <cell r="C61" t="str">
            <v>蓝田村</v>
          </cell>
          <cell r="D61">
            <v>1</v>
          </cell>
        </row>
        <row r="62">
          <cell r="C62" t="str">
            <v>六村村</v>
          </cell>
        </row>
        <row r="63">
          <cell r="C63" t="str">
            <v>龙口村</v>
          </cell>
        </row>
        <row r="64">
          <cell r="C64" t="str">
            <v>龙田村</v>
          </cell>
        </row>
        <row r="65">
          <cell r="C65" t="str">
            <v>麻田村</v>
          </cell>
        </row>
        <row r="66">
          <cell r="C66" t="str">
            <v>沙塅村</v>
          </cell>
        </row>
        <row r="67">
          <cell r="C67" t="str">
            <v>社陈村</v>
          </cell>
        </row>
        <row r="68">
          <cell r="C68" t="str">
            <v>社溪村</v>
          </cell>
        </row>
        <row r="69">
          <cell r="C69" t="str">
            <v>狮子村</v>
          </cell>
        </row>
        <row r="70">
          <cell r="C70" t="str">
            <v>石崇村</v>
          </cell>
          <cell r="D70">
            <v>1</v>
          </cell>
        </row>
        <row r="71">
          <cell r="C71" t="str">
            <v>塘坑村</v>
          </cell>
        </row>
        <row r="72">
          <cell r="C72" t="str">
            <v>乌溪村</v>
          </cell>
        </row>
        <row r="73">
          <cell r="C73" t="str">
            <v>严湖村</v>
          </cell>
        </row>
        <row r="74">
          <cell r="C74" t="str">
            <v>大布村</v>
          </cell>
        </row>
        <row r="75">
          <cell r="C75" t="str">
            <v>大石门村</v>
          </cell>
          <cell r="D75">
            <v>1</v>
          </cell>
        </row>
        <row r="76">
          <cell r="C76" t="str">
            <v>高洞村</v>
          </cell>
        </row>
        <row r="77">
          <cell r="C77" t="str">
            <v>卢阳村</v>
          </cell>
        </row>
        <row r="78">
          <cell r="C78" t="str">
            <v>水头村</v>
          </cell>
        </row>
        <row r="79">
          <cell r="C79" t="str">
            <v>小石门村</v>
          </cell>
          <cell r="D79">
            <v>1</v>
          </cell>
        </row>
        <row r="80">
          <cell r="C80" t="str">
            <v>右溪村</v>
          </cell>
        </row>
        <row r="81">
          <cell r="C81" t="str">
            <v>左溪村</v>
          </cell>
        </row>
        <row r="82">
          <cell r="C82" t="str">
            <v>爱联村</v>
          </cell>
        </row>
        <row r="83">
          <cell r="C83" t="str">
            <v>茶坑村</v>
          </cell>
        </row>
        <row r="84">
          <cell r="C84" t="str">
            <v>崇坑村</v>
          </cell>
        </row>
        <row r="85">
          <cell r="C85" t="str">
            <v>高兴村</v>
          </cell>
          <cell r="D85">
            <v>1</v>
          </cell>
        </row>
        <row r="86">
          <cell r="C86" t="str">
            <v>古田村</v>
          </cell>
          <cell r="D86">
            <v>1</v>
          </cell>
        </row>
        <row r="87">
          <cell r="C87" t="str">
            <v>横岭村</v>
          </cell>
        </row>
        <row r="88">
          <cell r="C88" t="str">
            <v>蕉坑村</v>
          </cell>
        </row>
        <row r="89">
          <cell r="C89" t="str">
            <v>金盆村</v>
          </cell>
        </row>
        <row r="90">
          <cell r="C90" t="str">
            <v>井仔村</v>
          </cell>
        </row>
        <row r="91">
          <cell r="C91" t="str">
            <v>龙门村</v>
          </cell>
        </row>
        <row r="92">
          <cell r="C92" t="str">
            <v>太乙村</v>
          </cell>
        </row>
        <row r="93">
          <cell r="C93" t="str">
            <v>铁石村</v>
          </cell>
        </row>
        <row r="94">
          <cell r="C94" t="str">
            <v>富足村</v>
          </cell>
        </row>
        <row r="95">
          <cell r="C95" t="str">
            <v>龙潭村</v>
          </cell>
        </row>
        <row r="96">
          <cell r="C96" t="str">
            <v>泥坑村</v>
          </cell>
          <cell r="D96">
            <v>1</v>
          </cell>
        </row>
        <row r="97">
          <cell r="C97" t="str">
            <v>寺下村</v>
          </cell>
        </row>
        <row r="98">
          <cell r="C98" t="str">
            <v>坛前村</v>
          </cell>
        </row>
        <row r="99">
          <cell r="C99" t="str">
            <v>新华村</v>
          </cell>
          <cell r="D99">
            <v>1</v>
          </cell>
        </row>
        <row r="100">
          <cell r="C100" t="str">
            <v>新圩村</v>
          </cell>
        </row>
        <row r="101">
          <cell r="C101" t="str">
            <v>杨梅村</v>
          </cell>
        </row>
        <row r="102">
          <cell r="C102" t="str">
            <v>珍珠村</v>
          </cell>
        </row>
        <row r="103">
          <cell r="C103" t="str">
            <v>鹅形村</v>
          </cell>
        </row>
        <row r="104">
          <cell r="C104" t="str">
            <v>高峰村</v>
          </cell>
        </row>
        <row r="105">
          <cell r="C105" t="str">
            <v>黄沙坑村</v>
          </cell>
          <cell r="D105">
            <v>1</v>
          </cell>
        </row>
        <row r="106">
          <cell r="C106" t="str">
            <v>黄竹头村</v>
          </cell>
          <cell r="D106">
            <v>1</v>
          </cell>
        </row>
        <row r="107">
          <cell r="C107" t="str">
            <v>双宵村</v>
          </cell>
        </row>
        <row r="108">
          <cell r="C108" t="str">
            <v>象形村</v>
          </cell>
        </row>
        <row r="109">
          <cell r="C109" t="str">
            <v>晓水村</v>
          </cell>
        </row>
        <row r="110">
          <cell r="C110" t="str">
            <v>合河村</v>
          </cell>
        </row>
        <row r="111">
          <cell r="C111" t="str">
            <v>蕉里村</v>
          </cell>
        </row>
        <row r="112">
          <cell r="C112" t="str">
            <v>梅里村</v>
          </cell>
        </row>
        <row r="113">
          <cell r="C113" t="str">
            <v>上湾村</v>
          </cell>
        </row>
        <row r="114">
          <cell r="C114" t="str">
            <v>石溪村</v>
          </cell>
          <cell r="D114">
            <v>1</v>
          </cell>
        </row>
        <row r="115">
          <cell r="C115" t="str">
            <v>下湾村</v>
          </cell>
          <cell r="D115">
            <v>1</v>
          </cell>
        </row>
        <row r="116">
          <cell r="C116" t="str">
            <v>象牙村</v>
          </cell>
        </row>
        <row r="117">
          <cell r="C117" t="str">
            <v>新溪村</v>
          </cell>
        </row>
        <row r="118">
          <cell r="C118" t="str">
            <v>蛛岭村</v>
          </cell>
        </row>
        <row r="119">
          <cell r="C119" t="str">
            <v>大小元村</v>
          </cell>
        </row>
        <row r="120">
          <cell r="C120" t="str">
            <v>河唇村</v>
          </cell>
          <cell r="D120">
            <v>1</v>
          </cell>
        </row>
        <row r="121">
          <cell r="C121" t="str">
            <v>花园村</v>
          </cell>
          <cell r="D121">
            <v>1</v>
          </cell>
        </row>
        <row r="122">
          <cell r="C122" t="str">
            <v>梅岭村</v>
          </cell>
        </row>
        <row r="123">
          <cell r="C123" t="str">
            <v>清溪村</v>
          </cell>
        </row>
        <row r="124">
          <cell r="C124" t="str">
            <v>水村村</v>
          </cell>
        </row>
        <row r="125">
          <cell r="C125" t="str">
            <v>塘角村</v>
          </cell>
        </row>
        <row r="126">
          <cell r="C126" t="str">
            <v>新田村</v>
          </cell>
        </row>
        <row r="127">
          <cell r="C127" t="str">
            <v>油石村</v>
          </cell>
        </row>
        <row r="128">
          <cell r="C128" t="str">
            <v>店背村</v>
          </cell>
        </row>
        <row r="129">
          <cell r="C129" t="str">
            <v>高基坪村</v>
          </cell>
          <cell r="D129">
            <v>1</v>
          </cell>
        </row>
        <row r="130">
          <cell r="C130" t="str">
            <v>胜利村</v>
          </cell>
        </row>
        <row r="131">
          <cell r="C131" t="str">
            <v>下佐村</v>
          </cell>
          <cell r="D131">
            <v>1</v>
          </cell>
        </row>
        <row r="132">
          <cell r="C132" t="str">
            <v>秀罗村</v>
          </cell>
        </row>
        <row r="133">
          <cell r="C133" t="str">
            <v>长岭村</v>
          </cell>
        </row>
        <row r="134">
          <cell r="C134" t="str">
            <v>幸福社区</v>
          </cell>
        </row>
        <row r="135">
          <cell r="C135" t="str">
            <v>社溪居委会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6"/>
  <sheetViews>
    <sheetView tabSelected="1" zoomScale="60" zoomScaleNormal="60" zoomScaleSheetLayoutView="60" workbookViewId="0">
      <pane ySplit="4" topLeftCell="A5" activePane="bottomLeft" state="frozen"/>
      <selection/>
      <selection pane="bottomLeft" activeCell="AB1" sqref="S$1:AB$1048576"/>
    </sheetView>
  </sheetViews>
  <sheetFormatPr defaultColWidth="9" defaultRowHeight="32.25" customHeight="1"/>
  <cols>
    <col min="1" max="1" width="6.25" style="8" customWidth="1"/>
    <col min="2" max="2" width="9" style="8" customWidth="1"/>
    <col min="3" max="3" width="27" style="8" customWidth="1"/>
    <col min="4" max="4" width="11.375" style="8" customWidth="1"/>
    <col min="5" max="5" width="14.5" style="8" customWidth="1"/>
    <col min="6" max="9" width="9" style="8" customWidth="1"/>
    <col min="10" max="10" width="10.375" style="8" customWidth="1"/>
    <col min="11" max="11" width="18.75" style="12" customWidth="1"/>
    <col min="12" max="12" width="20.2083333333333" style="12" customWidth="1"/>
    <col min="13" max="13" width="17" style="12" customWidth="1"/>
    <col min="14" max="14" width="16.125" style="8" customWidth="1"/>
    <col min="15" max="15" width="11.875" style="8"/>
    <col min="16" max="16" width="12.7083333333333" style="8" customWidth="1"/>
    <col min="17" max="17" width="10.375" style="8"/>
    <col min="18" max="18" width="16.875" style="8" customWidth="1"/>
    <col min="19" max="19" width="28.3916666666667" style="8" customWidth="1"/>
    <col min="20" max="20" width="27" style="8" customWidth="1"/>
    <col min="21" max="24" width="9" style="13" customWidth="1"/>
    <col min="25" max="25" width="10.5" style="13" customWidth="1"/>
    <col min="26" max="27" width="10.25" style="8" customWidth="1"/>
    <col min="28" max="16384" width="9" style="8"/>
  </cols>
  <sheetData>
    <row r="1" s="8" customFormat="1" customHeight="1" spans="1:25">
      <c r="A1" s="14" t="s">
        <v>0</v>
      </c>
      <c r="B1" s="14"/>
      <c r="C1" s="8"/>
      <c r="K1" s="12"/>
      <c r="L1" s="12"/>
      <c r="M1" s="12"/>
      <c r="U1" s="13"/>
      <c r="V1" s="13"/>
      <c r="W1" s="13"/>
      <c r="X1" s="13"/>
      <c r="Y1" s="13"/>
    </row>
    <row r="2" s="8" customFormat="1" customHeight="1" spans="1:2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25"/>
      <c r="L2" s="25"/>
      <c r="M2" s="2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48"/>
    </row>
    <row r="3" s="8" customFormat="1" ht="36.75" customHeight="1" spans="1:27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/>
      <c r="H3" s="16"/>
      <c r="I3" s="16"/>
      <c r="J3" s="16"/>
      <c r="K3" s="26" t="s">
        <v>8</v>
      </c>
      <c r="L3" s="26"/>
      <c r="M3" s="26"/>
      <c r="N3" s="16" t="s">
        <v>9</v>
      </c>
      <c r="O3" s="27" t="s">
        <v>10</v>
      </c>
      <c r="P3" s="28"/>
      <c r="Q3" s="28"/>
      <c r="R3" s="40"/>
      <c r="S3" s="16" t="s">
        <v>11</v>
      </c>
      <c r="T3" s="16"/>
      <c r="U3" s="16"/>
      <c r="V3" s="16"/>
      <c r="W3" s="16"/>
      <c r="X3" s="16"/>
      <c r="Y3" s="16"/>
      <c r="Z3" s="16" t="s">
        <v>12</v>
      </c>
      <c r="AA3" s="16" t="s">
        <v>13</v>
      </c>
    </row>
    <row r="4" s="8" customFormat="1" ht="77" customHeight="1" spans="1:27">
      <c r="A4" s="16"/>
      <c r="B4" s="16"/>
      <c r="C4" s="16"/>
      <c r="D4" s="16"/>
      <c r="E4" s="16"/>
      <c r="F4" s="16" t="s">
        <v>14</v>
      </c>
      <c r="G4" s="16" t="s">
        <v>15</v>
      </c>
      <c r="H4" s="16" t="s">
        <v>16</v>
      </c>
      <c r="I4" s="16" t="s">
        <v>17</v>
      </c>
      <c r="J4" s="16" t="s">
        <v>18</v>
      </c>
      <c r="K4" s="26" t="s">
        <v>19</v>
      </c>
      <c r="L4" s="26" t="s">
        <v>20</v>
      </c>
      <c r="M4" s="26" t="s">
        <v>21</v>
      </c>
      <c r="N4" s="16"/>
      <c r="O4" s="16" t="s">
        <v>22</v>
      </c>
      <c r="P4" s="16" t="s">
        <v>23</v>
      </c>
      <c r="Q4" s="16" t="s">
        <v>24</v>
      </c>
      <c r="R4" s="16" t="s">
        <v>25</v>
      </c>
      <c r="S4" s="16" t="s">
        <v>26</v>
      </c>
      <c r="T4" s="16" t="s">
        <v>27</v>
      </c>
      <c r="U4" s="16" t="s">
        <v>28</v>
      </c>
      <c r="V4" s="16" t="s">
        <v>29</v>
      </c>
      <c r="W4" s="16" t="s">
        <v>30</v>
      </c>
      <c r="X4" s="16" t="s">
        <v>31</v>
      </c>
      <c r="Y4" s="16" t="s">
        <v>32</v>
      </c>
      <c r="Z4" s="16"/>
      <c r="AA4" s="16"/>
    </row>
    <row r="5" s="9" customFormat="1" ht="37" customHeight="1" spans="1:27">
      <c r="A5" s="17" t="s">
        <v>33</v>
      </c>
      <c r="B5" s="17"/>
      <c r="C5" s="17"/>
      <c r="D5" s="17"/>
      <c r="E5" s="17"/>
      <c r="F5" s="18"/>
      <c r="G5" s="18"/>
      <c r="H5" s="18"/>
      <c r="I5" s="18"/>
      <c r="J5" s="18"/>
      <c r="K5" s="18"/>
      <c r="L5" s="18"/>
      <c r="M5" s="18"/>
      <c r="N5" s="18"/>
      <c r="O5" s="18">
        <f>O6+O8</f>
        <v>123</v>
      </c>
      <c r="P5" s="18">
        <f>P6+P8</f>
        <v>123</v>
      </c>
      <c r="Q5" s="18">
        <f>Q6+Q8</f>
        <v>0</v>
      </c>
      <c r="R5" s="41"/>
      <c r="S5" s="18">
        <f t="shared" ref="S5:Y5" si="0">S6+S8</f>
        <v>0</v>
      </c>
      <c r="T5" s="18">
        <f t="shared" si="0"/>
        <v>0</v>
      </c>
      <c r="U5" s="18">
        <f t="shared" si="0"/>
        <v>0</v>
      </c>
      <c r="V5" s="18">
        <f t="shared" si="0"/>
        <v>0</v>
      </c>
      <c r="W5" s="18">
        <f t="shared" si="0"/>
        <v>0</v>
      </c>
      <c r="X5" s="18">
        <f t="shared" si="0"/>
        <v>0</v>
      </c>
      <c r="Y5" s="18">
        <f t="shared" si="0"/>
        <v>0</v>
      </c>
      <c r="Z5" s="18"/>
      <c r="AA5" s="18"/>
    </row>
    <row r="6" s="10" customFormat="1" ht="41" customHeight="1" spans="1:27">
      <c r="A6" s="17" t="s">
        <v>34</v>
      </c>
      <c r="B6" s="17"/>
      <c r="C6" s="17"/>
      <c r="D6" s="17"/>
      <c r="E6" s="17"/>
      <c r="F6" s="18"/>
      <c r="G6" s="18"/>
      <c r="H6" s="18"/>
      <c r="I6" s="19"/>
      <c r="J6" s="29"/>
      <c r="K6" s="30"/>
      <c r="L6" s="18"/>
      <c r="M6" s="18"/>
      <c r="N6" s="18"/>
      <c r="O6" s="31">
        <f>SUM(O7:O7)</f>
        <v>63</v>
      </c>
      <c r="P6" s="31">
        <f>SUM(P7:P7)</f>
        <v>63</v>
      </c>
      <c r="Q6" s="31">
        <f>SUM(Q7:Q7)</f>
        <v>0</v>
      </c>
      <c r="R6" s="42"/>
      <c r="S6" s="31"/>
      <c r="T6" s="31"/>
      <c r="U6" s="31"/>
      <c r="V6" s="31"/>
      <c r="W6" s="20"/>
      <c r="X6" s="20"/>
      <c r="Y6" s="20"/>
      <c r="Z6" s="20"/>
      <c r="AA6" s="20"/>
    </row>
    <row r="7" s="11" customFormat="1" ht="57" spans="1:27">
      <c r="A7" s="16">
        <v>1</v>
      </c>
      <c r="B7" s="19">
        <v>2025</v>
      </c>
      <c r="C7" s="19" t="s">
        <v>35</v>
      </c>
      <c r="D7" s="19" t="s">
        <v>36</v>
      </c>
      <c r="E7" s="19" t="s">
        <v>37</v>
      </c>
      <c r="F7" s="19" t="s">
        <v>38</v>
      </c>
      <c r="G7" s="19" t="s">
        <v>39</v>
      </c>
      <c r="H7" s="19" t="s">
        <v>40</v>
      </c>
      <c r="I7" s="19" t="s">
        <v>41</v>
      </c>
      <c r="J7" s="19" t="s">
        <v>41</v>
      </c>
      <c r="K7" s="32" t="s">
        <v>42</v>
      </c>
      <c r="L7" s="32" t="s">
        <v>43</v>
      </c>
      <c r="M7" s="32" t="s">
        <v>44</v>
      </c>
      <c r="N7" s="24" t="s">
        <v>45</v>
      </c>
      <c r="O7" s="19">
        <v>63</v>
      </c>
      <c r="P7" s="19">
        <v>63</v>
      </c>
      <c r="Q7" s="19">
        <v>0</v>
      </c>
      <c r="R7" s="23" t="s">
        <v>46</v>
      </c>
      <c r="S7" s="19" t="s">
        <v>47</v>
      </c>
      <c r="T7" s="19" t="s">
        <v>48</v>
      </c>
      <c r="U7" s="19">
        <v>7</v>
      </c>
      <c r="V7" s="19">
        <v>153</v>
      </c>
      <c r="W7" s="19">
        <v>862</v>
      </c>
      <c r="X7" s="19">
        <v>10</v>
      </c>
      <c r="Y7" s="19" t="s">
        <v>49</v>
      </c>
      <c r="Z7" s="19" t="s">
        <v>39</v>
      </c>
      <c r="AA7" s="19" t="s">
        <v>40</v>
      </c>
    </row>
    <row r="8" s="10" customFormat="1" ht="41" customHeight="1" spans="1:27">
      <c r="A8" s="17" t="s">
        <v>50</v>
      </c>
      <c r="B8" s="17"/>
      <c r="C8" s="17"/>
      <c r="D8" s="17"/>
      <c r="E8" s="17"/>
      <c r="F8" s="18"/>
      <c r="G8" s="18"/>
      <c r="H8" s="18"/>
      <c r="I8" s="19"/>
      <c r="J8" s="29"/>
      <c r="K8" s="30"/>
      <c r="L8" s="18"/>
      <c r="M8" s="18"/>
      <c r="N8" s="18"/>
      <c r="O8" s="33">
        <f>SUM(O9:O10)</f>
        <v>60</v>
      </c>
      <c r="P8" s="33">
        <f>SUM(P9:P10)</f>
        <v>60</v>
      </c>
      <c r="Q8" s="33">
        <f>SUM(Q9:Q10)</f>
        <v>0</v>
      </c>
      <c r="R8" s="42"/>
      <c r="S8" s="31"/>
      <c r="T8" s="31"/>
      <c r="U8" s="31"/>
      <c r="V8" s="31"/>
      <c r="W8" s="20"/>
      <c r="X8" s="20"/>
      <c r="Y8" s="20"/>
      <c r="Z8" s="20"/>
      <c r="AA8" s="20"/>
    </row>
    <row r="9" ht="72" customHeight="1" spans="1:27">
      <c r="A9" s="16">
        <v>2</v>
      </c>
      <c r="B9" s="16">
        <v>2025</v>
      </c>
      <c r="C9" s="19" t="s">
        <v>51</v>
      </c>
      <c r="D9" s="19" t="s">
        <v>36</v>
      </c>
      <c r="E9" s="19" t="s">
        <v>37</v>
      </c>
      <c r="F9" s="19" t="s">
        <v>38</v>
      </c>
      <c r="G9" s="19" t="s">
        <v>52</v>
      </c>
      <c r="H9" s="19" t="s">
        <v>53</v>
      </c>
      <c r="I9" s="19" t="s">
        <v>41</v>
      </c>
      <c r="J9" s="7">
        <f>VLOOKUP(H:H,[5]正式表!$C$1:$D$65536,2,FALSE)</f>
        <v>0</v>
      </c>
      <c r="K9" s="19" t="s">
        <v>42</v>
      </c>
      <c r="L9" s="32" t="s">
        <v>54</v>
      </c>
      <c r="M9" s="32" t="s">
        <v>55</v>
      </c>
      <c r="N9" s="16" t="s">
        <v>45</v>
      </c>
      <c r="O9" s="34">
        <v>50</v>
      </c>
      <c r="P9" s="34">
        <v>50</v>
      </c>
      <c r="Q9" s="34">
        <v>0</v>
      </c>
      <c r="R9" s="23" t="s">
        <v>45</v>
      </c>
      <c r="S9" s="19" t="s">
        <v>56</v>
      </c>
      <c r="T9" s="43" t="s">
        <v>57</v>
      </c>
      <c r="U9" s="16">
        <v>1</v>
      </c>
      <c r="V9" s="16">
        <v>441</v>
      </c>
      <c r="W9" s="16">
        <v>1435</v>
      </c>
      <c r="X9" s="16">
        <v>188</v>
      </c>
      <c r="Y9" s="7" t="s">
        <v>49</v>
      </c>
      <c r="Z9" s="7" t="s">
        <v>58</v>
      </c>
      <c r="AA9" s="19" t="s">
        <v>53</v>
      </c>
    </row>
    <row r="10" ht="72" customHeight="1" spans="1:27">
      <c r="A10" s="16">
        <v>3</v>
      </c>
      <c r="B10" s="19">
        <v>2025</v>
      </c>
      <c r="C10" s="20" t="s">
        <v>59</v>
      </c>
      <c r="D10" s="19" t="s">
        <v>36</v>
      </c>
      <c r="E10" s="19" t="s">
        <v>37</v>
      </c>
      <c r="F10" s="19" t="s">
        <v>38</v>
      </c>
      <c r="G10" s="19" t="s">
        <v>60</v>
      </c>
      <c r="H10" s="19" t="s">
        <v>61</v>
      </c>
      <c r="I10" s="19" t="s">
        <v>62</v>
      </c>
      <c r="J10" s="19" t="s">
        <v>41</v>
      </c>
      <c r="K10" s="32" t="s">
        <v>42</v>
      </c>
      <c r="L10" s="32" t="s">
        <v>54</v>
      </c>
      <c r="M10" s="32" t="s">
        <v>55</v>
      </c>
      <c r="N10" s="19" t="s">
        <v>45</v>
      </c>
      <c r="O10" s="34">
        <v>10</v>
      </c>
      <c r="P10" s="34">
        <v>10</v>
      </c>
      <c r="Q10" s="34">
        <v>0</v>
      </c>
      <c r="R10" s="23" t="s">
        <v>45</v>
      </c>
      <c r="S10" s="43" t="s">
        <v>63</v>
      </c>
      <c r="T10" s="20" t="s">
        <v>64</v>
      </c>
      <c r="U10" s="19">
        <v>1</v>
      </c>
      <c r="V10" s="19">
        <v>125</v>
      </c>
      <c r="W10" s="19">
        <v>405</v>
      </c>
      <c r="X10" s="19">
        <v>15</v>
      </c>
      <c r="Y10" s="19" t="s">
        <v>49</v>
      </c>
      <c r="Z10" s="19" t="s">
        <v>65</v>
      </c>
      <c r="AA10" s="19" t="s">
        <v>61</v>
      </c>
    </row>
    <row r="11" s="10" customFormat="1" ht="41" customHeight="1" spans="1:27">
      <c r="A11" s="17" t="s">
        <v>66</v>
      </c>
      <c r="B11" s="17"/>
      <c r="C11" s="17"/>
      <c r="D11" s="17"/>
      <c r="E11" s="17"/>
      <c r="F11" s="18"/>
      <c r="G11" s="18"/>
      <c r="H11" s="18"/>
      <c r="I11" s="19"/>
      <c r="J11" s="29"/>
      <c r="K11" s="30"/>
      <c r="L11" s="18"/>
      <c r="M11" s="18"/>
      <c r="N11" s="18"/>
      <c r="O11" s="34">
        <f>SUM(O12:O12)</f>
        <v>5</v>
      </c>
      <c r="P11" s="34">
        <f>SUM(P12:P12)</f>
        <v>5</v>
      </c>
      <c r="Q11" s="34">
        <f>SUM(Q12:Q12)</f>
        <v>0</v>
      </c>
      <c r="R11" s="42"/>
      <c r="S11" s="31"/>
      <c r="T11" s="31"/>
      <c r="U11" s="31"/>
      <c r="V11" s="31"/>
      <c r="W11" s="20"/>
      <c r="X11" s="20"/>
      <c r="Y11" s="20"/>
      <c r="Z11" s="20"/>
      <c r="AA11" s="20"/>
    </row>
    <row r="12" ht="72" customHeight="1" spans="1:27">
      <c r="A12" s="16">
        <v>4</v>
      </c>
      <c r="B12" s="7">
        <v>2025</v>
      </c>
      <c r="C12" s="7" t="s">
        <v>67</v>
      </c>
      <c r="D12" s="7" t="s">
        <v>36</v>
      </c>
      <c r="E12" s="7" t="s">
        <v>68</v>
      </c>
      <c r="F12" s="7" t="s">
        <v>38</v>
      </c>
      <c r="G12" s="7" t="s">
        <v>69</v>
      </c>
      <c r="H12" s="7" t="s">
        <v>70</v>
      </c>
      <c r="I12" s="19" t="s">
        <v>41</v>
      </c>
      <c r="J12" s="19" t="s">
        <v>41</v>
      </c>
      <c r="K12" s="32" t="s">
        <v>71</v>
      </c>
      <c r="L12" s="32" t="s">
        <v>72</v>
      </c>
      <c r="M12" s="32" t="s">
        <v>73</v>
      </c>
      <c r="N12" s="16" t="s">
        <v>45</v>
      </c>
      <c r="O12" s="7">
        <v>5</v>
      </c>
      <c r="P12" s="7">
        <v>5</v>
      </c>
      <c r="Q12" s="7">
        <v>0</v>
      </c>
      <c r="R12" s="23" t="s">
        <v>45</v>
      </c>
      <c r="S12" s="7" t="s">
        <v>74</v>
      </c>
      <c r="T12" s="44" t="s">
        <v>75</v>
      </c>
      <c r="U12" s="7">
        <v>1</v>
      </c>
      <c r="V12" s="7">
        <v>6</v>
      </c>
      <c r="W12" s="7">
        <v>20</v>
      </c>
      <c r="X12" s="7">
        <v>20</v>
      </c>
      <c r="Y12" s="7" t="s">
        <v>49</v>
      </c>
      <c r="Z12" s="7" t="s">
        <v>69</v>
      </c>
      <c r="AA12" s="7" t="s">
        <v>70</v>
      </c>
    </row>
    <row r="13" s="10" customFormat="1" ht="41" customHeight="1" spans="1:27">
      <c r="A13" s="17" t="s">
        <v>76</v>
      </c>
      <c r="B13" s="17"/>
      <c r="C13" s="17"/>
      <c r="D13" s="17"/>
      <c r="E13" s="17"/>
      <c r="F13" s="18"/>
      <c r="G13" s="18"/>
      <c r="H13" s="18"/>
      <c r="I13" s="19"/>
      <c r="J13" s="29"/>
      <c r="K13" s="30"/>
      <c r="L13" s="18"/>
      <c r="M13" s="18"/>
      <c r="N13" s="18"/>
      <c r="O13" s="34">
        <f>SUM(O14:O14)</f>
        <v>258</v>
      </c>
      <c r="P13" s="34">
        <f>SUM(P14:P14)</f>
        <v>258</v>
      </c>
      <c r="Q13" s="34">
        <f>SUM(Q14:Q14)</f>
        <v>0</v>
      </c>
      <c r="R13" s="42"/>
      <c r="S13" s="31"/>
      <c r="T13" s="31"/>
      <c r="U13" s="31"/>
      <c r="V13" s="31"/>
      <c r="W13" s="20"/>
      <c r="X13" s="20"/>
      <c r="Y13" s="20"/>
      <c r="Z13" s="20"/>
      <c r="AA13" s="20"/>
    </row>
    <row r="14" ht="72" customHeight="1" spans="1:27">
      <c r="A14" s="16">
        <v>5</v>
      </c>
      <c r="B14" s="19">
        <v>2025</v>
      </c>
      <c r="C14" s="19" t="s">
        <v>77</v>
      </c>
      <c r="D14" s="19" t="s">
        <v>36</v>
      </c>
      <c r="E14" s="19" t="s">
        <v>37</v>
      </c>
      <c r="F14" s="19" t="s">
        <v>38</v>
      </c>
      <c r="G14" s="19" t="s">
        <v>39</v>
      </c>
      <c r="H14" s="19" t="s">
        <v>78</v>
      </c>
      <c r="I14" s="19" t="s">
        <v>41</v>
      </c>
      <c r="J14" s="19" t="s">
        <v>41</v>
      </c>
      <c r="K14" s="32" t="s">
        <v>79</v>
      </c>
      <c r="L14" s="32" t="s">
        <v>80</v>
      </c>
      <c r="M14" s="32" t="s">
        <v>81</v>
      </c>
      <c r="N14" s="16" t="s">
        <v>45</v>
      </c>
      <c r="O14" s="34">
        <v>258</v>
      </c>
      <c r="P14" s="34">
        <v>258</v>
      </c>
      <c r="Q14" s="34">
        <v>0</v>
      </c>
      <c r="R14" s="23" t="s">
        <v>45</v>
      </c>
      <c r="S14" s="19" t="s">
        <v>82</v>
      </c>
      <c r="T14" s="19" t="s">
        <v>83</v>
      </c>
      <c r="U14" s="19">
        <v>131</v>
      </c>
      <c r="V14" s="19">
        <v>12954</v>
      </c>
      <c r="W14" s="19">
        <v>44606</v>
      </c>
      <c r="X14" s="19">
        <v>50</v>
      </c>
      <c r="Y14" s="19" t="s">
        <v>49</v>
      </c>
      <c r="Z14" s="19" t="s">
        <v>39</v>
      </c>
      <c r="AA14" s="19" t="s">
        <v>40</v>
      </c>
    </row>
    <row r="15" s="10" customFormat="1" ht="41" customHeight="1" spans="1:27">
      <c r="A15" s="17" t="s">
        <v>84</v>
      </c>
      <c r="B15" s="17"/>
      <c r="C15" s="17"/>
      <c r="D15" s="17"/>
      <c r="E15" s="17"/>
      <c r="F15" s="18"/>
      <c r="G15" s="18"/>
      <c r="H15" s="18"/>
      <c r="I15" s="19"/>
      <c r="J15" s="29"/>
      <c r="K15" s="30"/>
      <c r="L15" s="18"/>
      <c r="M15" s="18"/>
      <c r="N15" s="18"/>
      <c r="O15" s="16">
        <f>O16+O22+O24</f>
        <v>286</v>
      </c>
      <c r="P15" s="16">
        <f>P16+P22+P24</f>
        <v>286</v>
      </c>
      <c r="Q15" s="16">
        <f>Q16+Q22+Q24</f>
        <v>0</v>
      </c>
      <c r="R15" s="42"/>
      <c r="S15" s="31"/>
      <c r="T15" s="31"/>
      <c r="U15" s="31"/>
      <c r="V15" s="31"/>
      <c r="W15" s="20"/>
      <c r="X15" s="20"/>
      <c r="Y15" s="20"/>
      <c r="Z15" s="20"/>
      <c r="AA15" s="20"/>
    </row>
    <row r="16" s="10" customFormat="1" ht="41" customHeight="1" spans="1:27">
      <c r="A16" s="17" t="s">
        <v>85</v>
      </c>
      <c r="B16" s="17"/>
      <c r="C16" s="17"/>
      <c r="D16" s="17"/>
      <c r="E16" s="17"/>
      <c r="F16" s="18"/>
      <c r="G16" s="18"/>
      <c r="H16" s="18"/>
      <c r="I16" s="19"/>
      <c r="J16" s="29"/>
      <c r="K16" s="30"/>
      <c r="L16" s="18"/>
      <c r="M16" s="18"/>
      <c r="N16" s="18"/>
      <c r="O16" s="16">
        <f>SUM(O17:O21)</f>
        <v>221</v>
      </c>
      <c r="P16" s="16">
        <f>SUM(P17:P21)</f>
        <v>221</v>
      </c>
      <c r="Q16" s="16">
        <f>SUM(Q17:Q21)</f>
        <v>0</v>
      </c>
      <c r="R16" s="42"/>
      <c r="S16" s="31"/>
      <c r="T16" s="31"/>
      <c r="U16" s="31"/>
      <c r="V16" s="31"/>
      <c r="W16" s="20"/>
      <c r="X16" s="20"/>
      <c r="Y16" s="20"/>
      <c r="Z16" s="20"/>
      <c r="AA16" s="20"/>
    </row>
    <row r="17" ht="72" customHeight="1" spans="1:27">
      <c r="A17" s="16">
        <v>6</v>
      </c>
      <c r="B17" s="16">
        <v>2025</v>
      </c>
      <c r="C17" s="19" t="s">
        <v>86</v>
      </c>
      <c r="D17" s="19" t="s">
        <v>36</v>
      </c>
      <c r="E17" s="19" t="s">
        <v>37</v>
      </c>
      <c r="F17" s="19" t="s">
        <v>38</v>
      </c>
      <c r="G17" s="19" t="s">
        <v>52</v>
      </c>
      <c r="H17" s="19" t="s">
        <v>87</v>
      </c>
      <c r="I17" s="19" t="s">
        <v>41</v>
      </c>
      <c r="J17" s="7">
        <f>VLOOKUP(H:H,[5]正式表!$C$1:$D$65536,2,FALSE)</f>
        <v>0</v>
      </c>
      <c r="K17" s="32" t="s">
        <v>88</v>
      </c>
      <c r="L17" s="32" t="s">
        <v>89</v>
      </c>
      <c r="M17" s="32" t="s">
        <v>90</v>
      </c>
      <c r="N17" s="16" t="s">
        <v>45</v>
      </c>
      <c r="O17" s="34">
        <v>80</v>
      </c>
      <c r="P17" s="34">
        <v>80</v>
      </c>
      <c r="Q17" s="34">
        <v>0</v>
      </c>
      <c r="R17" s="23" t="s">
        <v>45</v>
      </c>
      <c r="S17" s="19" t="s">
        <v>91</v>
      </c>
      <c r="T17" s="17" t="s">
        <v>92</v>
      </c>
      <c r="U17" s="7">
        <v>1</v>
      </c>
      <c r="V17" s="7">
        <v>210</v>
      </c>
      <c r="W17" s="7">
        <v>735</v>
      </c>
      <c r="X17" s="7">
        <v>35</v>
      </c>
      <c r="Y17" s="19" t="s">
        <v>49</v>
      </c>
      <c r="Z17" s="7" t="s">
        <v>58</v>
      </c>
      <c r="AA17" s="19" t="s">
        <v>87</v>
      </c>
    </row>
    <row r="18" ht="72" customHeight="1" spans="1:27">
      <c r="A18" s="16">
        <v>7</v>
      </c>
      <c r="B18" s="19">
        <v>2025</v>
      </c>
      <c r="C18" s="16" t="s">
        <v>93</v>
      </c>
      <c r="D18" s="16" t="s">
        <v>94</v>
      </c>
      <c r="E18" s="16" t="s">
        <v>95</v>
      </c>
      <c r="F18" s="16" t="s">
        <v>38</v>
      </c>
      <c r="G18" s="16" t="s">
        <v>96</v>
      </c>
      <c r="H18" s="16" t="s">
        <v>97</v>
      </c>
      <c r="I18" s="19" t="s">
        <v>62</v>
      </c>
      <c r="J18" s="19" t="s">
        <v>41</v>
      </c>
      <c r="K18" s="32" t="s">
        <v>88</v>
      </c>
      <c r="L18" s="32" t="s">
        <v>89</v>
      </c>
      <c r="M18" s="32" t="s">
        <v>90</v>
      </c>
      <c r="N18" s="16" t="s">
        <v>45</v>
      </c>
      <c r="O18" s="16">
        <v>21</v>
      </c>
      <c r="P18" s="16">
        <v>21</v>
      </c>
      <c r="Q18" s="16">
        <v>0</v>
      </c>
      <c r="R18" s="23" t="s">
        <v>45</v>
      </c>
      <c r="S18" s="16" t="s">
        <v>98</v>
      </c>
      <c r="T18" s="16" t="s">
        <v>99</v>
      </c>
      <c r="U18" s="16">
        <v>1</v>
      </c>
      <c r="V18" s="16">
        <v>67</v>
      </c>
      <c r="W18" s="16">
        <v>208</v>
      </c>
      <c r="X18" s="16">
        <v>20</v>
      </c>
      <c r="Y18" s="19" t="s">
        <v>100</v>
      </c>
      <c r="Z18" s="16" t="s">
        <v>101</v>
      </c>
      <c r="AA18" s="16" t="s">
        <v>97</v>
      </c>
    </row>
    <row r="19" ht="72" customHeight="1" spans="1:27">
      <c r="A19" s="16">
        <v>8</v>
      </c>
      <c r="B19" s="19">
        <v>2025</v>
      </c>
      <c r="C19" s="19" t="s">
        <v>102</v>
      </c>
      <c r="D19" s="19" t="s">
        <v>36</v>
      </c>
      <c r="E19" s="19" t="s">
        <v>37</v>
      </c>
      <c r="F19" s="19" t="s">
        <v>38</v>
      </c>
      <c r="G19" s="19" t="s">
        <v>103</v>
      </c>
      <c r="H19" s="19" t="s">
        <v>104</v>
      </c>
      <c r="I19" s="19" t="s">
        <v>41</v>
      </c>
      <c r="J19" s="7" t="s">
        <v>41</v>
      </c>
      <c r="K19" s="32" t="s">
        <v>88</v>
      </c>
      <c r="L19" s="32" t="s">
        <v>89</v>
      </c>
      <c r="M19" s="32" t="s">
        <v>90</v>
      </c>
      <c r="N19" s="16" t="s">
        <v>45</v>
      </c>
      <c r="O19" s="34">
        <v>20</v>
      </c>
      <c r="P19" s="34">
        <v>20</v>
      </c>
      <c r="Q19" s="34">
        <v>0</v>
      </c>
      <c r="R19" s="23" t="s">
        <v>45</v>
      </c>
      <c r="S19" s="19" t="s">
        <v>105</v>
      </c>
      <c r="T19" s="19" t="s">
        <v>106</v>
      </c>
      <c r="U19" s="19">
        <v>1</v>
      </c>
      <c r="V19" s="19">
        <v>286</v>
      </c>
      <c r="W19" s="19">
        <v>680</v>
      </c>
      <c r="X19" s="19">
        <v>56</v>
      </c>
      <c r="Y19" s="19" t="s">
        <v>49</v>
      </c>
      <c r="Z19" s="7" t="s">
        <v>107</v>
      </c>
      <c r="AA19" s="19" t="s">
        <v>104</v>
      </c>
    </row>
    <row r="20" ht="72" customHeight="1" spans="1:27">
      <c r="A20" s="16">
        <v>9</v>
      </c>
      <c r="B20" s="19">
        <v>2025</v>
      </c>
      <c r="C20" s="21" t="s">
        <v>108</v>
      </c>
      <c r="D20" s="21" t="s">
        <v>36</v>
      </c>
      <c r="E20" s="21" t="s">
        <v>68</v>
      </c>
      <c r="F20" s="21" t="s">
        <v>38</v>
      </c>
      <c r="G20" s="21" t="s">
        <v>69</v>
      </c>
      <c r="H20" s="21" t="s">
        <v>109</v>
      </c>
      <c r="I20" s="19" t="s">
        <v>62</v>
      </c>
      <c r="J20" s="21" t="s">
        <v>62</v>
      </c>
      <c r="K20" s="35" t="s">
        <v>88</v>
      </c>
      <c r="L20" s="35" t="s">
        <v>89</v>
      </c>
      <c r="M20" s="35" t="s">
        <v>90</v>
      </c>
      <c r="N20" s="24" t="s">
        <v>45</v>
      </c>
      <c r="O20" s="21">
        <v>80</v>
      </c>
      <c r="P20" s="21">
        <v>80</v>
      </c>
      <c r="Q20" s="21">
        <v>0</v>
      </c>
      <c r="R20" s="23" t="s">
        <v>45</v>
      </c>
      <c r="S20" s="21" t="s">
        <v>110</v>
      </c>
      <c r="T20" s="45" t="s">
        <v>111</v>
      </c>
      <c r="U20" s="21">
        <v>2</v>
      </c>
      <c r="V20" s="21">
        <v>50</v>
      </c>
      <c r="W20" s="21">
        <v>189</v>
      </c>
      <c r="X20" s="21">
        <v>19</v>
      </c>
      <c r="Y20" s="21" t="s">
        <v>49</v>
      </c>
      <c r="Z20" s="49" t="s">
        <v>69</v>
      </c>
      <c r="AA20" s="5" t="s">
        <v>109</v>
      </c>
    </row>
    <row r="21" ht="72" customHeight="1" spans="1:27">
      <c r="A21" s="16">
        <v>10</v>
      </c>
      <c r="B21" s="7">
        <v>2025</v>
      </c>
      <c r="C21" s="22" t="s">
        <v>112</v>
      </c>
      <c r="D21" s="22" t="s">
        <v>36</v>
      </c>
      <c r="E21" s="22" t="s">
        <v>113</v>
      </c>
      <c r="F21" s="22" t="s">
        <v>38</v>
      </c>
      <c r="G21" s="22" t="s">
        <v>114</v>
      </c>
      <c r="H21" s="22" t="s">
        <v>115</v>
      </c>
      <c r="I21" s="19" t="s">
        <v>62</v>
      </c>
      <c r="J21" s="19" t="s">
        <v>41</v>
      </c>
      <c r="K21" s="32" t="s">
        <v>88</v>
      </c>
      <c r="L21" s="32" t="s">
        <v>89</v>
      </c>
      <c r="M21" s="32" t="s">
        <v>90</v>
      </c>
      <c r="N21" s="16" t="s">
        <v>45</v>
      </c>
      <c r="O21" s="22">
        <v>20</v>
      </c>
      <c r="P21" s="36">
        <v>20</v>
      </c>
      <c r="Q21" s="36">
        <v>0</v>
      </c>
      <c r="R21" s="23" t="s">
        <v>45</v>
      </c>
      <c r="S21" s="7" t="s">
        <v>116</v>
      </c>
      <c r="T21" s="7" t="s">
        <v>106</v>
      </c>
      <c r="U21" s="7">
        <v>1</v>
      </c>
      <c r="V21" s="7">
        <v>268</v>
      </c>
      <c r="W21" s="7">
        <v>938</v>
      </c>
      <c r="X21" s="7">
        <v>157</v>
      </c>
      <c r="Y21" s="50" t="s">
        <v>49</v>
      </c>
      <c r="Z21" s="16" t="s">
        <v>117</v>
      </c>
      <c r="AA21" s="16" t="s">
        <v>115</v>
      </c>
    </row>
    <row r="22" s="10" customFormat="1" ht="41" customHeight="1" spans="1:27">
      <c r="A22" s="17" t="s">
        <v>118</v>
      </c>
      <c r="B22" s="17"/>
      <c r="C22" s="17"/>
      <c r="D22" s="17"/>
      <c r="E22" s="17"/>
      <c r="F22" s="18"/>
      <c r="G22" s="18"/>
      <c r="H22" s="18"/>
      <c r="I22" s="19"/>
      <c r="J22" s="29"/>
      <c r="K22" s="30"/>
      <c r="L22" s="18"/>
      <c r="M22" s="18"/>
      <c r="N22" s="18"/>
      <c r="O22" s="34">
        <f>SUM(O23:O23)</f>
        <v>30</v>
      </c>
      <c r="P22" s="34">
        <f>SUM(P23:P23)</f>
        <v>30</v>
      </c>
      <c r="Q22" s="34">
        <f>SUM(Q23:Q23)</f>
        <v>0</v>
      </c>
      <c r="R22" s="42"/>
      <c r="S22" s="31"/>
      <c r="T22" s="31"/>
      <c r="U22" s="31"/>
      <c r="V22" s="31"/>
      <c r="W22" s="20"/>
      <c r="X22" s="20"/>
      <c r="Y22" s="20"/>
      <c r="Z22" s="20"/>
      <c r="AA22" s="20"/>
    </row>
    <row r="23" ht="72" customHeight="1" spans="1:27">
      <c r="A23" s="16">
        <v>11</v>
      </c>
      <c r="B23" s="19">
        <v>2025</v>
      </c>
      <c r="C23" s="19" t="s">
        <v>119</v>
      </c>
      <c r="D23" s="19" t="s">
        <v>36</v>
      </c>
      <c r="E23" s="19" t="s">
        <v>37</v>
      </c>
      <c r="F23" s="19" t="s">
        <v>38</v>
      </c>
      <c r="G23" s="19" t="s">
        <v>120</v>
      </c>
      <c r="H23" s="19" t="s">
        <v>121</v>
      </c>
      <c r="I23" s="19" t="s">
        <v>62</v>
      </c>
      <c r="J23" s="37" t="s">
        <v>41</v>
      </c>
      <c r="K23" s="32" t="s">
        <v>88</v>
      </c>
      <c r="L23" s="32" t="s">
        <v>89</v>
      </c>
      <c r="M23" s="32" t="s">
        <v>122</v>
      </c>
      <c r="N23" s="16" t="s">
        <v>45</v>
      </c>
      <c r="O23" s="34">
        <v>30</v>
      </c>
      <c r="P23" s="34">
        <v>30</v>
      </c>
      <c r="Q23" s="34">
        <v>0</v>
      </c>
      <c r="R23" s="23" t="s">
        <v>123</v>
      </c>
      <c r="S23" s="19" t="s">
        <v>124</v>
      </c>
      <c r="T23" s="19" t="s">
        <v>125</v>
      </c>
      <c r="U23" s="19">
        <v>1</v>
      </c>
      <c r="V23" s="19">
        <v>319</v>
      </c>
      <c r="W23" s="19">
        <v>1232</v>
      </c>
      <c r="X23" s="19">
        <v>162</v>
      </c>
      <c r="Y23" s="19" t="s">
        <v>100</v>
      </c>
      <c r="Z23" s="51" t="s">
        <v>126</v>
      </c>
      <c r="AA23" s="19" t="s">
        <v>121</v>
      </c>
    </row>
    <row r="24" s="10" customFormat="1" ht="41" customHeight="1" spans="1:27">
      <c r="A24" s="17" t="s">
        <v>127</v>
      </c>
      <c r="B24" s="17"/>
      <c r="C24" s="17"/>
      <c r="D24" s="17"/>
      <c r="E24" s="17"/>
      <c r="F24" s="18"/>
      <c r="G24" s="18"/>
      <c r="H24" s="18"/>
      <c r="I24" s="19"/>
      <c r="J24" s="29"/>
      <c r="K24" s="30"/>
      <c r="L24" s="18"/>
      <c r="M24" s="18"/>
      <c r="N24" s="18"/>
      <c r="O24" s="34">
        <f>SUM(O25:O25)</f>
        <v>35</v>
      </c>
      <c r="P24" s="34">
        <f>SUM(P25:P25)</f>
        <v>35</v>
      </c>
      <c r="Q24" s="34">
        <f>SUM(Q25:Q25)</f>
        <v>0</v>
      </c>
      <c r="R24" s="42"/>
      <c r="S24" s="31"/>
      <c r="T24" s="31"/>
      <c r="U24" s="31"/>
      <c r="V24" s="31"/>
      <c r="W24" s="20"/>
      <c r="X24" s="20"/>
      <c r="Y24" s="20"/>
      <c r="Z24" s="20"/>
      <c r="AA24" s="20"/>
    </row>
    <row r="25" ht="72" customHeight="1" spans="1:27">
      <c r="A25" s="16">
        <v>12</v>
      </c>
      <c r="B25" s="7">
        <v>2025</v>
      </c>
      <c r="C25" s="20" t="s">
        <v>128</v>
      </c>
      <c r="D25" s="23" t="s">
        <v>36</v>
      </c>
      <c r="E25" s="20" t="s">
        <v>37</v>
      </c>
      <c r="F25" s="20" t="s">
        <v>38</v>
      </c>
      <c r="G25" s="20" t="s">
        <v>129</v>
      </c>
      <c r="H25" s="20" t="s">
        <v>130</v>
      </c>
      <c r="I25" s="19" t="s">
        <v>62</v>
      </c>
      <c r="J25" s="20" t="s">
        <v>62</v>
      </c>
      <c r="K25" s="32" t="s">
        <v>88</v>
      </c>
      <c r="L25" s="32" t="s">
        <v>131</v>
      </c>
      <c r="M25" s="32" t="s">
        <v>132</v>
      </c>
      <c r="N25" s="16" t="s">
        <v>45</v>
      </c>
      <c r="O25" s="38">
        <v>35</v>
      </c>
      <c r="P25" s="38">
        <v>35</v>
      </c>
      <c r="Q25" s="38">
        <v>0</v>
      </c>
      <c r="R25" s="23" t="s">
        <v>45</v>
      </c>
      <c r="S25" s="46" t="s">
        <v>133</v>
      </c>
      <c r="T25" s="23" t="s">
        <v>134</v>
      </c>
      <c r="U25" s="20">
        <v>1</v>
      </c>
      <c r="V25" s="23">
        <v>20</v>
      </c>
      <c r="W25" s="20">
        <v>72</v>
      </c>
      <c r="X25" s="23">
        <v>12</v>
      </c>
      <c r="Y25" s="19" t="s">
        <v>100</v>
      </c>
      <c r="Z25" s="23" t="s">
        <v>135</v>
      </c>
      <c r="AA25" s="20" t="s">
        <v>130</v>
      </c>
    </row>
    <row r="26" customHeight="1" spans="1:27">
      <c r="A26" s="24" t="s">
        <v>136</v>
      </c>
      <c r="B26" s="24"/>
      <c r="C26" s="24"/>
      <c r="D26" s="24"/>
      <c r="E26" s="24"/>
      <c r="F26" s="24"/>
      <c r="G26" s="24"/>
      <c r="H26" s="24"/>
      <c r="I26" s="19"/>
      <c r="J26" s="24"/>
      <c r="K26" s="39"/>
      <c r="L26" s="39"/>
      <c r="M26" s="39"/>
      <c r="N26" s="24"/>
      <c r="O26" s="24">
        <f>O5+O11+O13+O15</f>
        <v>672</v>
      </c>
      <c r="P26" s="24">
        <f>P5+P11+P13+P15</f>
        <v>672</v>
      </c>
      <c r="Q26" s="24">
        <f>Q5+Q11+Q13+Q15</f>
        <v>0</v>
      </c>
      <c r="R26" s="23"/>
      <c r="S26" s="24"/>
      <c r="T26" s="24"/>
      <c r="U26" s="47"/>
      <c r="V26" s="47"/>
      <c r="W26" s="47"/>
      <c r="X26" s="47"/>
      <c r="Y26" s="47"/>
      <c r="Z26" s="22"/>
      <c r="AA26" s="2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AA26" etc:filterBottomFollowUsedRange="0">
    <extLst/>
  </autoFilter>
  <sortState ref="A15:AF252">
    <sortCondition ref="K15:K252"/>
    <sortCondition ref="L15:L252"/>
    <sortCondition ref="M15:M252"/>
  </sortState>
  <mergeCells count="23">
    <mergeCell ref="A1:B1"/>
    <mergeCell ref="A2:Z2"/>
    <mergeCell ref="F3:J3"/>
    <mergeCell ref="K3:M3"/>
    <mergeCell ref="O3:R3"/>
    <mergeCell ref="S3:Y3"/>
    <mergeCell ref="A5:E5"/>
    <mergeCell ref="A6:E6"/>
    <mergeCell ref="A8:E8"/>
    <mergeCell ref="A11:E11"/>
    <mergeCell ref="A13:E13"/>
    <mergeCell ref="A15:E15"/>
    <mergeCell ref="A16:E16"/>
    <mergeCell ref="A22:E22"/>
    <mergeCell ref="A24:E24"/>
    <mergeCell ref="A3:A4"/>
    <mergeCell ref="B3:B4"/>
    <mergeCell ref="C3:C4"/>
    <mergeCell ref="D3:D4"/>
    <mergeCell ref="E3:E4"/>
    <mergeCell ref="N3:N4"/>
    <mergeCell ref="Z3:Z4"/>
    <mergeCell ref="AA3:AA4"/>
  </mergeCells>
  <conditionalFormatting sqref="C21">
    <cfRule type="duplicateValues" dxfId="0" priority="1"/>
  </conditionalFormatting>
  <conditionalFormatting sqref="C25">
    <cfRule type="duplicateValues" dxfId="0" priority="3"/>
  </conditionalFormatting>
  <dataValidations count="5">
    <dataValidation type="list" allowBlank="1" showInputMessage="1" showErrorMessage="1" sqref="N6 N8 N11 N13 N22 N24 N15:N16">
      <formula1>#REF!</formula1>
    </dataValidation>
    <dataValidation type="list" allowBlank="1" showInputMessage="1" showErrorMessage="1" sqref="K7 K9 K10 K12 K14 K17 K18 K20 K21 K23 K25">
      <formula1>数据源!$A$2:$A$39</formula1>
    </dataValidation>
    <dataValidation type="list" allowBlank="1" showInputMessage="1" showErrorMessage="1" sqref="L7 L9 L10 L12 L14 L17 L18 L20 L21 L23 L25">
      <formula1>OFFSET(数据源!$B$1,MATCH(K7,数据源!$A$2:$A$39,0),0,COUNTIFS(数据源!$A$2:$A$39,K7),1)</formula1>
    </dataValidation>
    <dataValidation type="list" allowBlank="1" showInputMessage="1" showErrorMessage="1" sqref="M7 M9 M10 M12 M14 M17 M18 M20 M21 M23 M25">
      <formula1>OFFSET(数据源!$C$1,MATCH(L7,数据源!$B$2:$B$39,0),0,COUNTIFS(数据源!$B$2:$B$39,L7),1)</formula1>
    </dataValidation>
    <dataValidation type="list" allowBlank="1" showInputMessage="1" showErrorMessage="1" sqref="N7 N9 N10 N12 N14 N17 N18 N19 N20 N21 N23 N25">
      <formula1>"巩固拓展脱贫攻坚成果,以工代赈,少数民族发展,欠发达国有农厂,欠发达国有林场"</formula1>
    </dataValidation>
  </dataValidations>
  <printOptions horizontalCentered="1"/>
  <pageMargins left="0.196527777777778" right="0.196527777777778" top="0.393055555555556" bottom="0.196527777777778" header="0.5" footer="0.5"/>
  <pageSetup paperSize="9" scale="4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opLeftCell="A13" workbookViewId="0">
      <selection activeCell="C36" sqref="C36"/>
    </sheetView>
  </sheetViews>
  <sheetFormatPr defaultColWidth="9" defaultRowHeight="13.5" outlineLevelCol="2"/>
  <cols>
    <col min="1" max="3" width="23.625" style="1" customWidth="1"/>
  </cols>
  <sheetData>
    <row r="1" spans="1:3">
      <c r="A1" s="2" t="s">
        <v>19</v>
      </c>
      <c r="B1" s="2" t="s">
        <v>20</v>
      </c>
      <c r="C1" s="2" t="s">
        <v>21</v>
      </c>
    </row>
    <row r="2" ht="14.25" spans="1:3">
      <c r="A2" s="3" t="s">
        <v>42</v>
      </c>
      <c r="B2" s="3" t="s">
        <v>137</v>
      </c>
      <c r="C2" s="4" t="s">
        <v>138</v>
      </c>
    </row>
    <row r="3" ht="14.25" spans="1:3">
      <c r="A3" s="3" t="s">
        <v>42</v>
      </c>
      <c r="B3" s="3" t="s">
        <v>137</v>
      </c>
      <c r="C3" s="4" t="s">
        <v>139</v>
      </c>
    </row>
    <row r="4" ht="14.25" spans="1:3">
      <c r="A4" s="3" t="s">
        <v>42</v>
      </c>
      <c r="B4" s="3" t="s">
        <v>137</v>
      </c>
      <c r="C4" s="4" t="s">
        <v>140</v>
      </c>
    </row>
    <row r="5" ht="14.25" spans="1:3">
      <c r="A5" s="3" t="s">
        <v>42</v>
      </c>
      <c r="B5" s="3" t="s">
        <v>137</v>
      </c>
      <c r="C5" s="4" t="s">
        <v>141</v>
      </c>
    </row>
    <row r="6" ht="14.25" spans="1:3">
      <c r="A6" s="3" t="s">
        <v>42</v>
      </c>
      <c r="B6" s="3" t="s">
        <v>137</v>
      </c>
      <c r="C6" s="4" t="s">
        <v>142</v>
      </c>
    </row>
    <row r="7" ht="14.25" spans="1:3">
      <c r="A7" s="3" t="s">
        <v>42</v>
      </c>
      <c r="B7" s="3" t="s">
        <v>137</v>
      </c>
      <c r="C7" s="4" t="s">
        <v>143</v>
      </c>
    </row>
    <row r="8" ht="28.5" spans="1:3">
      <c r="A8" s="3" t="s">
        <v>42</v>
      </c>
      <c r="B8" s="3" t="s">
        <v>54</v>
      </c>
      <c r="C8" s="5" t="s">
        <v>144</v>
      </c>
    </row>
    <row r="9" ht="14.25" spans="1:3">
      <c r="A9" s="3" t="s">
        <v>42</v>
      </c>
      <c r="B9" s="3" t="s">
        <v>54</v>
      </c>
      <c r="C9" s="5" t="s">
        <v>55</v>
      </c>
    </row>
    <row r="10" ht="14.25" spans="1:3">
      <c r="A10" s="3" t="s">
        <v>42</v>
      </c>
      <c r="B10" s="3" t="s">
        <v>54</v>
      </c>
      <c r="C10" s="5" t="s">
        <v>145</v>
      </c>
    </row>
    <row r="11" ht="14.25" spans="1:3">
      <c r="A11" s="3" t="s">
        <v>42</v>
      </c>
      <c r="B11" s="3" t="s">
        <v>43</v>
      </c>
      <c r="C11" s="5" t="s">
        <v>44</v>
      </c>
    </row>
    <row r="12" ht="47" customHeight="1" spans="1:3">
      <c r="A12" s="3" t="s">
        <v>42</v>
      </c>
      <c r="B12" s="3" t="s">
        <v>43</v>
      </c>
      <c r="C12" s="6" t="s">
        <v>146</v>
      </c>
    </row>
    <row r="13" ht="14.25" spans="1:3">
      <c r="A13" s="3" t="s">
        <v>42</v>
      </c>
      <c r="B13" s="3" t="s">
        <v>147</v>
      </c>
      <c r="C13" s="4" t="s">
        <v>148</v>
      </c>
    </row>
    <row r="14" ht="14.25" spans="1:3">
      <c r="A14" s="3" t="s">
        <v>42</v>
      </c>
      <c r="B14" s="6" t="s">
        <v>149</v>
      </c>
      <c r="C14" s="6" t="s">
        <v>150</v>
      </c>
    </row>
    <row r="15" ht="14.25" spans="1:3">
      <c r="A15" s="3" t="s">
        <v>42</v>
      </c>
      <c r="B15" s="6" t="s">
        <v>149</v>
      </c>
      <c r="C15" s="6" t="s">
        <v>151</v>
      </c>
    </row>
    <row r="16" ht="14.25" spans="1:3">
      <c r="A16" s="3" t="s">
        <v>42</v>
      </c>
      <c r="B16" s="6" t="s">
        <v>149</v>
      </c>
      <c r="C16" s="6" t="s">
        <v>152</v>
      </c>
    </row>
    <row r="17" ht="14.25" spans="1:3">
      <c r="A17" s="3" t="s">
        <v>42</v>
      </c>
      <c r="B17" s="6" t="s">
        <v>149</v>
      </c>
      <c r="C17" s="6" t="s">
        <v>153</v>
      </c>
    </row>
    <row r="18" ht="14.25" spans="1:3">
      <c r="A18" s="3" t="s">
        <v>42</v>
      </c>
      <c r="B18" s="6" t="s">
        <v>154</v>
      </c>
      <c r="C18" s="6" t="s">
        <v>154</v>
      </c>
    </row>
    <row r="19" ht="14.25" spans="1:3">
      <c r="A19" s="6" t="s">
        <v>79</v>
      </c>
      <c r="B19" s="3" t="s">
        <v>155</v>
      </c>
      <c r="C19" s="5" t="s">
        <v>156</v>
      </c>
    </row>
    <row r="20" ht="14.25" spans="1:3">
      <c r="A20" s="6" t="s">
        <v>79</v>
      </c>
      <c r="B20" s="3" t="s">
        <v>155</v>
      </c>
      <c r="C20" s="5" t="s">
        <v>157</v>
      </c>
    </row>
    <row r="21" ht="14.25" spans="1:3">
      <c r="A21" s="6" t="s">
        <v>79</v>
      </c>
      <c r="B21" s="3" t="s">
        <v>80</v>
      </c>
      <c r="C21" s="5" t="s">
        <v>158</v>
      </c>
    </row>
    <row r="22" ht="14.25" spans="1:3">
      <c r="A22" s="6" t="s">
        <v>79</v>
      </c>
      <c r="B22" s="3" t="s">
        <v>80</v>
      </c>
      <c r="C22" s="5" t="s">
        <v>159</v>
      </c>
    </row>
    <row r="23" ht="14.25" spans="1:3">
      <c r="A23" s="6" t="s">
        <v>79</v>
      </c>
      <c r="B23" s="3" t="s">
        <v>80</v>
      </c>
      <c r="C23" s="6" t="s">
        <v>81</v>
      </c>
    </row>
    <row r="24" ht="14.25" spans="1:3">
      <c r="A24" s="6" t="s">
        <v>79</v>
      </c>
      <c r="B24" s="6" t="s">
        <v>160</v>
      </c>
      <c r="C24" s="5" t="s">
        <v>161</v>
      </c>
    </row>
    <row r="25" ht="14.25" spans="1:3">
      <c r="A25" s="6" t="s">
        <v>79</v>
      </c>
      <c r="B25" s="6" t="s">
        <v>160</v>
      </c>
      <c r="C25" s="7" t="s">
        <v>162</v>
      </c>
    </row>
    <row r="26" ht="14.25" spans="1:3">
      <c r="A26" s="6" t="s">
        <v>79</v>
      </c>
      <c r="B26" s="3" t="s">
        <v>163</v>
      </c>
      <c r="C26" s="4" t="s">
        <v>164</v>
      </c>
    </row>
    <row r="27" ht="28.5" spans="1:3">
      <c r="A27" s="3" t="s">
        <v>88</v>
      </c>
      <c r="B27" s="3" t="s">
        <v>131</v>
      </c>
      <c r="C27" s="5" t="s">
        <v>165</v>
      </c>
    </row>
    <row r="28" ht="14.25" spans="1:3">
      <c r="A28" s="3" t="s">
        <v>88</v>
      </c>
      <c r="B28" s="3" t="s">
        <v>131</v>
      </c>
      <c r="C28" s="5" t="s">
        <v>132</v>
      </c>
    </row>
    <row r="29" ht="14.25" spans="1:3">
      <c r="A29" s="3" t="s">
        <v>88</v>
      </c>
      <c r="B29" s="3" t="s">
        <v>131</v>
      </c>
      <c r="C29" s="5" t="s">
        <v>166</v>
      </c>
    </row>
    <row r="30" ht="28.5" spans="1:3">
      <c r="A30" s="3" t="s">
        <v>88</v>
      </c>
      <c r="B30" s="3" t="s">
        <v>89</v>
      </c>
      <c r="C30" s="5" t="s">
        <v>90</v>
      </c>
    </row>
    <row r="31" ht="28.5" spans="1:3">
      <c r="A31" s="3" t="s">
        <v>88</v>
      </c>
      <c r="B31" s="3" t="s">
        <v>89</v>
      </c>
      <c r="C31" s="5" t="s">
        <v>167</v>
      </c>
    </row>
    <row r="32" ht="14.25" spans="1:3">
      <c r="A32" s="3" t="s">
        <v>88</v>
      </c>
      <c r="B32" s="3" t="s">
        <v>89</v>
      </c>
      <c r="C32" s="5" t="s">
        <v>168</v>
      </c>
    </row>
    <row r="33" ht="14.25" spans="1:3">
      <c r="A33" s="3" t="s">
        <v>88</v>
      </c>
      <c r="B33" s="3" t="s">
        <v>89</v>
      </c>
      <c r="C33" s="6" t="s">
        <v>122</v>
      </c>
    </row>
    <row r="34" ht="14.25" spans="1:3">
      <c r="A34" s="3" t="s">
        <v>88</v>
      </c>
      <c r="B34" s="3" t="s">
        <v>169</v>
      </c>
      <c r="C34" s="6" t="s">
        <v>170</v>
      </c>
    </row>
    <row r="35" ht="14.25" spans="1:3">
      <c r="A35" s="3" t="s">
        <v>171</v>
      </c>
      <c r="B35" s="3" t="s">
        <v>172</v>
      </c>
      <c r="C35" s="3" t="s">
        <v>173</v>
      </c>
    </row>
    <row r="36" ht="14.25" spans="1:3">
      <c r="A36" s="3" t="s">
        <v>71</v>
      </c>
      <c r="B36" s="3" t="s">
        <v>72</v>
      </c>
      <c r="C36" s="4" t="s">
        <v>73</v>
      </c>
    </row>
    <row r="37" ht="28.5" spans="1:3">
      <c r="A37" s="3" t="s">
        <v>71</v>
      </c>
      <c r="B37" s="3" t="s">
        <v>174</v>
      </c>
      <c r="C37" s="5" t="s">
        <v>175</v>
      </c>
    </row>
    <row r="38" ht="14.25" spans="1:3">
      <c r="A38" s="3" t="s">
        <v>176</v>
      </c>
      <c r="B38" s="3" t="s">
        <v>176</v>
      </c>
      <c r="C38" s="3" t="s">
        <v>176</v>
      </c>
    </row>
    <row r="39" ht="14.25" spans="1:3">
      <c r="A39" s="6" t="s">
        <v>122</v>
      </c>
      <c r="B39" s="6" t="s">
        <v>122</v>
      </c>
      <c r="C39" s="6" t="s">
        <v>122</v>
      </c>
    </row>
  </sheetData>
  <sheetProtection password="D864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数据源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本人擅忌</cp:lastModifiedBy>
  <dcterms:created xsi:type="dcterms:W3CDTF">2024-08-21T13:43:00Z</dcterms:created>
  <dcterms:modified xsi:type="dcterms:W3CDTF">2025-04-23T06:25:08Z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0B9833CCF67D40078AF9018E811F724E_13</vt:lpwstr>
  </property>
</Properties>
</file>