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<sst xmlns="http://schemas.openxmlformats.org/spreadsheetml/2006/main" count="86" uniqueCount="47">
  <si>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上犹县2025年8月80周岁以上老人高龄补贴发放总表</t>
  </si>
  <si>
    <t xml:space="preserve">制表时间：2025-8-10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</si>
  <si>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</si>
  <si>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</si>
  <si>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</si>
  <si>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</si>
  <si>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</si>
  <si>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</si>
  <si>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</si>
  <si>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</si>
  <si>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</si>
  <si>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</si>
  <si>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</si>
  <si>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</si>
  <si>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</si>
  <si>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</si>
  <si>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</si>
  <si>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</si>
  <si>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</si>
  <si>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</si>
  <si>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</si>
  <si>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</si>
  <si>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</si>
  <si>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</si>
  <si>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</si>
  <si>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</si>
  <si>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</si>
  <si>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</si>
  <si>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</si>
  <si>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</si>
  <si>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</si>
  <si>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</si>
  <si>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</si>
  <si>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</si>
  <si>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</si>
  <si>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</si>
  <si>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</si>
  <si>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</si>
  <si>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</si>
  <si>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</si>
  <si>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</si>
  <si>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</si>
  <si>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</si>
  <si>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</si>
  <si>
    <t xml:space="preserve">      审批人：                                      分管领导：                                     审核人：                                    经办人：</t>
  </si>
  <si>
    <t>此表一式四份，县财政局二份（社保股、国库股各一份），县民政局财务股一份，县养老服务股留存一份。</t>
  </si>
  <si>
    <t>转入赣州银行上犹支行，户名：上犹县民政局，账号：2862000104750001809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</si>
</sst>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黑体"/>
      <family val="3"/>
      <charset val="134"/>
    </font>
    <font>
      <sz val="18"/>
      <name val="黑体"/>
      <family val="3"/>
      <charset val="134"/>
    </font>
    <font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6"/>
  <sheetViews>
    <sheetView tabSelected="1" workbookViewId="0">
      <selection activeCell="A1" sqref="A1:AN1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1" width="9.11666666666667" style="1" customWidth="1"/>
    <col min="42" max="16384" width="9" style="1"/>
  </cols>
  <sheetData>
    <row r="1" s="1" customFormat="1" ht="37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28"/>
    </row>
    <row r="2" s="2" customFormat="1" ht="15" customHeight="1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29"/>
    </row>
    <row r="3" s="3" customFormat="1" ht="28" customHeight="1" spans="1:41">
      <c r="A3" s="9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 t="s">
        <v>4</v>
      </c>
      <c r="K3" s="9"/>
      <c r="L3" s="9"/>
      <c r="M3" s="9"/>
      <c r="N3" s="9"/>
      <c r="O3" s="9"/>
      <c r="P3" s="9"/>
      <c r="Q3" s="9"/>
      <c r="R3" s="9" t="s">
        <v>5</v>
      </c>
      <c r="S3" s="9"/>
      <c r="T3" s="9"/>
      <c r="U3" s="9"/>
      <c r="V3" s="9"/>
      <c r="W3" s="9"/>
      <c r="X3" s="9"/>
      <c r="Y3" s="9"/>
      <c r="Z3" s="19" t="s">
        <v>6</v>
      </c>
      <c r="AA3" s="20"/>
      <c r="AB3" s="20"/>
      <c r="AC3" s="20"/>
      <c r="AD3" s="20"/>
      <c r="AE3" s="20"/>
      <c r="AF3" s="20"/>
      <c r="AG3" s="25"/>
      <c r="AH3" s="9" t="s">
        <v>7</v>
      </c>
      <c r="AI3" s="9"/>
      <c r="AJ3" s="9"/>
      <c r="AK3" s="9"/>
      <c r="AL3" s="9"/>
      <c r="AM3" s="9" t="s">
        <v>8</v>
      </c>
      <c r="AN3" s="9"/>
      <c r="AO3" s="30"/>
    </row>
    <row r="4" s="3" customFormat="1" ht="21" customHeight="1" spans="1:41">
      <c r="A4" s="9"/>
      <c r="B4" s="9" t="s">
        <v>9</v>
      </c>
      <c r="C4" s="9"/>
      <c r="D4" s="9"/>
      <c r="E4" s="9"/>
      <c r="F4" s="9"/>
      <c r="G4" s="9" t="s">
        <v>10</v>
      </c>
      <c r="H4" s="9"/>
      <c r="I4" s="9"/>
      <c r="J4" s="9" t="s">
        <v>9</v>
      </c>
      <c r="K4" s="9"/>
      <c r="L4" s="9"/>
      <c r="M4" s="9"/>
      <c r="N4" s="9"/>
      <c r="O4" s="9" t="s">
        <v>10</v>
      </c>
      <c r="P4" s="9"/>
      <c r="Q4" s="9"/>
      <c r="R4" s="9" t="s">
        <v>9</v>
      </c>
      <c r="S4" s="9"/>
      <c r="T4" s="9"/>
      <c r="U4" s="9"/>
      <c r="V4" s="9"/>
      <c r="W4" s="9" t="s">
        <v>10</v>
      </c>
      <c r="X4" s="9"/>
      <c r="Y4" s="9"/>
      <c r="Z4" s="9" t="s">
        <v>9</v>
      </c>
      <c r="AA4" s="9"/>
      <c r="AB4" s="9"/>
      <c r="AC4" s="9"/>
      <c r="AD4" s="9"/>
      <c r="AE4" s="19" t="s">
        <v>11</v>
      </c>
      <c r="AF4" s="20"/>
      <c r="AG4" s="25"/>
      <c r="AH4" s="9" t="s">
        <v>12</v>
      </c>
      <c r="AI4" s="9"/>
      <c r="AJ4" s="9"/>
      <c r="AK4" s="9"/>
      <c r="AL4" s="9" t="s">
        <v>11</v>
      </c>
      <c r="AM4" s="9"/>
      <c r="AN4" s="9"/>
      <c r="AO4" s="30"/>
    </row>
    <row r="5" s="3" customFormat="1" ht="27" customHeight="1" spans="1:41">
      <c r="A5" s="9"/>
      <c r="B5" s="9" t="s">
        <v>13</v>
      </c>
      <c r="C5" s="9" t="s">
        <v>14</v>
      </c>
      <c r="D5" s="9"/>
      <c r="E5" s="9"/>
      <c r="F5" s="9"/>
      <c r="G5" s="9" t="s">
        <v>13</v>
      </c>
      <c r="H5" s="9" t="s">
        <v>14</v>
      </c>
      <c r="I5" s="9"/>
      <c r="J5" s="9" t="s">
        <v>13</v>
      </c>
      <c r="K5" s="9" t="s">
        <v>14</v>
      </c>
      <c r="L5" s="9"/>
      <c r="M5" s="9"/>
      <c r="N5" s="9"/>
      <c r="O5" s="9" t="s">
        <v>13</v>
      </c>
      <c r="P5" s="9" t="s">
        <v>14</v>
      </c>
      <c r="Q5" s="9"/>
      <c r="R5" s="9" t="s">
        <v>13</v>
      </c>
      <c r="S5" s="9" t="s">
        <v>14</v>
      </c>
      <c r="T5" s="9"/>
      <c r="U5" s="9"/>
      <c r="V5" s="9"/>
      <c r="W5" s="9" t="s">
        <v>13</v>
      </c>
      <c r="X5" s="9" t="s">
        <v>14</v>
      </c>
      <c r="Y5" s="9"/>
      <c r="Z5" s="21" t="s">
        <v>15</v>
      </c>
      <c r="AA5" s="9" t="s">
        <v>14</v>
      </c>
      <c r="AB5" s="9"/>
      <c r="AC5" s="9"/>
      <c r="AD5" s="9"/>
      <c r="AE5" s="22" t="s">
        <v>13</v>
      </c>
      <c r="AF5" s="23" t="s">
        <v>14</v>
      </c>
      <c r="AG5" s="26"/>
      <c r="AH5" s="9" t="s">
        <v>13</v>
      </c>
      <c r="AI5" s="9" t="s">
        <v>14</v>
      </c>
      <c r="AJ5" s="9"/>
      <c r="AK5" s="9"/>
      <c r="AL5" s="9"/>
      <c r="AM5" s="21" t="s">
        <v>16</v>
      </c>
      <c r="AN5" s="21" t="s">
        <v>17</v>
      </c>
      <c r="AO5" s="31"/>
    </row>
    <row r="6" s="2" customFormat="1" ht="49" customHeight="1" spans="1:40">
      <c r="A6" s="10"/>
      <c r="B6" s="10"/>
      <c r="C6" s="11" t="s">
        <v>18</v>
      </c>
      <c r="D6" s="11" t="s">
        <v>19</v>
      </c>
      <c r="E6" s="11" t="s">
        <v>20</v>
      </c>
      <c r="F6" s="11" t="s">
        <v>21</v>
      </c>
      <c r="G6" s="10"/>
      <c r="H6" s="11" t="s">
        <v>22</v>
      </c>
      <c r="I6" s="10" t="s">
        <v>23</v>
      </c>
      <c r="J6" s="10"/>
      <c r="K6" s="11" t="s">
        <v>18</v>
      </c>
      <c r="L6" s="11" t="s">
        <v>19</v>
      </c>
      <c r="M6" s="11" t="s">
        <v>20</v>
      </c>
      <c r="N6" s="11" t="s">
        <v>24</v>
      </c>
      <c r="O6" s="10"/>
      <c r="P6" s="11" t="s">
        <v>22</v>
      </c>
      <c r="Q6" s="10" t="s">
        <v>23</v>
      </c>
      <c r="R6" s="10"/>
      <c r="S6" s="11" t="s">
        <v>18</v>
      </c>
      <c r="T6" s="11" t="s">
        <v>19</v>
      </c>
      <c r="U6" s="11" t="s">
        <v>20</v>
      </c>
      <c r="V6" s="11" t="s">
        <v>24</v>
      </c>
      <c r="W6" s="10"/>
      <c r="X6" s="11" t="s">
        <v>22</v>
      </c>
      <c r="Y6" s="10" t="s">
        <v>23</v>
      </c>
      <c r="Z6" s="10"/>
      <c r="AA6" s="11" t="s">
        <v>18</v>
      </c>
      <c r="AB6" s="11" t="s">
        <v>19</v>
      </c>
      <c r="AC6" s="11" t="s">
        <v>20</v>
      </c>
      <c r="AD6" s="11" t="s">
        <v>24</v>
      </c>
      <c r="AE6" s="24"/>
      <c r="AF6" s="11" t="s">
        <v>25</v>
      </c>
      <c r="AG6" s="11" t="s">
        <v>23</v>
      </c>
      <c r="AH6" s="11" t="s">
        <v>26</v>
      </c>
      <c r="AI6" s="11" t="s">
        <v>27</v>
      </c>
      <c r="AJ6" s="11" t="s">
        <v>20</v>
      </c>
      <c r="AK6" s="11" t="s">
        <v>28</v>
      </c>
      <c r="AL6" s="10"/>
      <c r="AM6" s="10"/>
      <c r="AN6" s="10"/>
    </row>
    <row r="7" s="4" customFormat="1" ht="50" customHeight="1" spans="1:41">
      <c r="A7" s="12" t="s">
        <v>29</v>
      </c>
      <c r="B7" s="13">
        <v>570</v>
      </c>
      <c r="C7" s="13">
        <v>569</v>
      </c>
      <c r="D7" s="13">
        <f t="shared" ref="D7:D21" si="0">C7+F7-E7-B7</f>
        <v>13</v>
      </c>
      <c r="E7" s="13">
        <v>2</v>
      </c>
      <c r="F7" s="13">
        <v>16</v>
      </c>
      <c r="G7" s="13">
        <v>28500</v>
      </c>
      <c r="H7" s="13">
        <f t="shared" ref="H7:H21" si="1">B7*50</f>
        <v>28500</v>
      </c>
      <c r="I7" s="13">
        <f t="shared" ref="I7:I21" si="2">G7-H7</f>
        <v>0</v>
      </c>
      <c r="J7" s="13">
        <v>389</v>
      </c>
      <c r="K7" s="13">
        <v>380</v>
      </c>
      <c r="L7" s="13">
        <f t="shared" ref="L7:L21" si="3">K7+N7-M7-J7</f>
        <v>2</v>
      </c>
      <c r="M7" s="13">
        <v>2</v>
      </c>
      <c r="N7" s="13">
        <f t="shared" ref="N7:N21" si="4">D7</f>
        <v>13</v>
      </c>
      <c r="O7" s="13">
        <v>38900</v>
      </c>
      <c r="P7" s="13">
        <f t="shared" ref="P7:P21" si="5">J7*100</f>
        <v>38900</v>
      </c>
      <c r="Q7" s="13">
        <f t="shared" ref="Q7:Q21" si="6">O7-P7</f>
        <v>0</v>
      </c>
      <c r="R7" s="13">
        <v>117</v>
      </c>
      <c r="S7" s="13">
        <v>115</v>
      </c>
      <c r="T7" s="13">
        <f t="shared" ref="T7:T21" si="7">S7+V7-U7-R7</f>
        <v>0</v>
      </c>
      <c r="U7" s="13">
        <v>0</v>
      </c>
      <c r="V7" s="13">
        <f t="shared" ref="V7:V21" si="8">L7</f>
        <v>2</v>
      </c>
      <c r="W7" s="13">
        <v>23400</v>
      </c>
      <c r="X7" s="13">
        <f t="shared" ref="X7:X21" si="9">R7*200</f>
        <v>23400</v>
      </c>
      <c r="Y7" s="13">
        <f t="shared" ref="Y7:Y21" si="10">W7-X7</f>
        <v>0</v>
      </c>
      <c r="Z7" s="13">
        <v>8</v>
      </c>
      <c r="AA7" s="13">
        <v>8</v>
      </c>
      <c r="AB7" s="13">
        <f t="shared" ref="AB7:AB21" si="11">AA7+AD7-AC7-Z7</f>
        <v>0</v>
      </c>
      <c r="AC7" s="13">
        <v>0</v>
      </c>
      <c r="AD7" s="13">
        <f t="shared" ref="AD7:AD21" si="12">T7</f>
        <v>0</v>
      </c>
      <c r="AE7" s="13">
        <v>2400</v>
      </c>
      <c r="AF7" s="13">
        <f t="shared" ref="AF7:AF21" si="13">Z7*300</f>
        <v>2400</v>
      </c>
      <c r="AG7" s="13">
        <f t="shared" ref="AG7:AG21" si="14">AE7-AF7</f>
        <v>0</v>
      </c>
      <c r="AH7" s="13">
        <v>5</v>
      </c>
      <c r="AI7" s="13">
        <v>5</v>
      </c>
      <c r="AJ7" s="13">
        <v>0</v>
      </c>
      <c r="AK7" s="13">
        <v>0</v>
      </c>
      <c r="AL7" s="13">
        <f t="shared" ref="AL7:AL21" si="15">AH7*1000</f>
        <v>5000</v>
      </c>
      <c r="AM7" s="13">
        <f t="shared" ref="AM7:AM21" si="16">B7+J7+R7+Z7+AH7</f>
        <v>1089</v>
      </c>
      <c r="AN7" s="13">
        <f t="shared" ref="AN7:AN21" si="17">AL7+AE7+W7+O7+G7</f>
        <v>98200</v>
      </c>
      <c r="AO7" s="1"/>
    </row>
    <row r="8" s="4" customFormat="1" ht="50" customHeight="1" spans="1:41">
      <c r="A8" s="12" t="s">
        <v>30</v>
      </c>
      <c r="B8" s="13">
        <v>462</v>
      </c>
      <c r="C8" s="13">
        <v>461</v>
      </c>
      <c r="D8" s="13">
        <f t="shared" si="0"/>
        <v>10</v>
      </c>
      <c r="E8" s="13">
        <v>1</v>
      </c>
      <c r="F8" s="13">
        <v>12</v>
      </c>
      <c r="G8" s="13">
        <v>23100</v>
      </c>
      <c r="H8" s="13">
        <f t="shared" si="1"/>
        <v>23100</v>
      </c>
      <c r="I8" s="13">
        <f t="shared" si="2"/>
        <v>0</v>
      </c>
      <c r="J8" s="13">
        <v>328</v>
      </c>
      <c r="K8" s="13">
        <v>322</v>
      </c>
      <c r="L8" s="13">
        <f t="shared" si="3"/>
        <v>3</v>
      </c>
      <c r="M8" s="13">
        <v>1</v>
      </c>
      <c r="N8" s="13">
        <f t="shared" si="4"/>
        <v>10</v>
      </c>
      <c r="O8" s="13">
        <v>32800</v>
      </c>
      <c r="P8" s="13">
        <f t="shared" si="5"/>
        <v>32800</v>
      </c>
      <c r="Q8" s="13">
        <f t="shared" si="6"/>
        <v>0</v>
      </c>
      <c r="R8" s="13">
        <v>95</v>
      </c>
      <c r="S8" s="13">
        <v>92</v>
      </c>
      <c r="T8" s="13">
        <f t="shared" si="7"/>
        <v>0</v>
      </c>
      <c r="U8" s="13">
        <v>0</v>
      </c>
      <c r="V8" s="13">
        <f t="shared" si="8"/>
        <v>3</v>
      </c>
      <c r="W8" s="13">
        <v>19000</v>
      </c>
      <c r="X8" s="13">
        <f t="shared" si="9"/>
        <v>19000</v>
      </c>
      <c r="Y8" s="13">
        <f t="shared" si="10"/>
        <v>0</v>
      </c>
      <c r="Z8" s="13">
        <v>13</v>
      </c>
      <c r="AA8" s="13">
        <v>13</v>
      </c>
      <c r="AB8" s="13">
        <f t="shared" si="11"/>
        <v>0</v>
      </c>
      <c r="AC8" s="13">
        <v>0</v>
      </c>
      <c r="AD8" s="13">
        <f t="shared" si="12"/>
        <v>0</v>
      </c>
      <c r="AE8" s="13">
        <v>3900</v>
      </c>
      <c r="AF8" s="13">
        <f t="shared" si="13"/>
        <v>3900</v>
      </c>
      <c r="AG8" s="13">
        <f t="shared" si="14"/>
        <v>0</v>
      </c>
      <c r="AH8" s="13">
        <v>2</v>
      </c>
      <c r="AI8" s="13">
        <v>2</v>
      </c>
      <c r="AJ8" s="13">
        <v>0</v>
      </c>
      <c r="AK8" s="13">
        <v>0</v>
      </c>
      <c r="AL8" s="13">
        <f t="shared" si="15"/>
        <v>2000</v>
      </c>
      <c r="AM8" s="13">
        <f t="shared" si="16"/>
        <v>900</v>
      </c>
      <c r="AN8" s="13">
        <f t="shared" si="17"/>
        <v>80800</v>
      </c>
      <c r="AO8" s="1"/>
    </row>
    <row r="9" s="4" customFormat="1" ht="50" customHeight="1" spans="1:41">
      <c r="A9" s="12" t="s">
        <v>31</v>
      </c>
      <c r="B9" s="13">
        <v>543</v>
      </c>
      <c r="C9" s="13">
        <v>540</v>
      </c>
      <c r="D9" s="13">
        <f t="shared" si="0"/>
        <v>8</v>
      </c>
      <c r="E9" s="13">
        <v>1</v>
      </c>
      <c r="F9" s="13">
        <v>12</v>
      </c>
      <c r="G9" s="13">
        <v>27150</v>
      </c>
      <c r="H9" s="13">
        <f t="shared" si="1"/>
        <v>27150</v>
      </c>
      <c r="I9" s="13">
        <f t="shared" si="2"/>
        <v>0</v>
      </c>
      <c r="J9" s="13">
        <v>321</v>
      </c>
      <c r="K9" s="13">
        <v>320</v>
      </c>
      <c r="L9" s="13">
        <f t="shared" si="3"/>
        <v>5</v>
      </c>
      <c r="M9" s="13">
        <v>2</v>
      </c>
      <c r="N9" s="13">
        <f t="shared" si="4"/>
        <v>8</v>
      </c>
      <c r="O9" s="13">
        <v>32100</v>
      </c>
      <c r="P9" s="13">
        <f t="shared" si="5"/>
        <v>32100</v>
      </c>
      <c r="Q9" s="13">
        <f t="shared" si="6"/>
        <v>0</v>
      </c>
      <c r="R9" s="4">
        <v>90</v>
      </c>
      <c r="S9" s="13">
        <v>86</v>
      </c>
      <c r="T9" s="13">
        <f t="shared" si="7"/>
        <v>1</v>
      </c>
      <c r="U9" s="13">
        <v>0</v>
      </c>
      <c r="V9" s="13">
        <f t="shared" si="8"/>
        <v>5</v>
      </c>
      <c r="W9" s="13">
        <v>18000</v>
      </c>
      <c r="X9" s="13">
        <f t="shared" si="9"/>
        <v>18000</v>
      </c>
      <c r="Y9" s="13">
        <f t="shared" si="10"/>
        <v>0</v>
      </c>
      <c r="Z9" s="13">
        <v>14</v>
      </c>
      <c r="AA9" s="13">
        <v>13</v>
      </c>
      <c r="AB9" s="13">
        <f t="shared" si="11"/>
        <v>0</v>
      </c>
      <c r="AC9" s="13">
        <v>0</v>
      </c>
      <c r="AD9" s="13">
        <f t="shared" si="12"/>
        <v>1</v>
      </c>
      <c r="AE9" s="13">
        <v>4200</v>
      </c>
      <c r="AF9" s="13">
        <f t="shared" si="13"/>
        <v>4200</v>
      </c>
      <c r="AG9" s="13">
        <f t="shared" si="14"/>
        <v>0</v>
      </c>
      <c r="AH9" s="13">
        <v>0</v>
      </c>
      <c r="AI9" s="13">
        <v>0</v>
      </c>
      <c r="AJ9" s="13">
        <v>0</v>
      </c>
      <c r="AK9" s="13">
        <v>0</v>
      </c>
      <c r="AL9" s="13">
        <f t="shared" si="15"/>
        <v>0</v>
      </c>
      <c r="AM9" s="13">
        <f t="shared" si="16"/>
        <v>968</v>
      </c>
      <c r="AN9" s="13">
        <f t="shared" si="17"/>
        <v>81450</v>
      </c>
      <c r="AO9" s="1"/>
    </row>
    <row r="10" s="4" customFormat="1" ht="50" customHeight="1" spans="1:41">
      <c r="A10" s="12" t="s">
        <v>32</v>
      </c>
      <c r="B10" s="13">
        <v>79</v>
      </c>
      <c r="C10" s="13">
        <v>77</v>
      </c>
      <c r="D10" s="13">
        <f t="shared" si="0"/>
        <v>0</v>
      </c>
      <c r="E10" s="13">
        <v>0</v>
      </c>
      <c r="F10" s="13">
        <v>2</v>
      </c>
      <c r="G10" s="13">
        <v>3950</v>
      </c>
      <c r="H10" s="13">
        <f t="shared" si="1"/>
        <v>3950</v>
      </c>
      <c r="I10" s="13">
        <f t="shared" si="2"/>
        <v>0</v>
      </c>
      <c r="J10" s="13">
        <v>49</v>
      </c>
      <c r="K10" s="13">
        <v>52</v>
      </c>
      <c r="L10" s="13">
        <f t="shared" si="3"/>
        <v>0</v>
      </c>
      <c r="M10" s="13">
        <v>3</v>
      </c>
      <c r="N10" s="13">
        <f t="shared" si="4"/>
        <v>0</v>
      </c>
      <c r="O10" s="13">
        <v>4900</v>
      </c>
      <c r="P10" s="13">
        <f t="shared" si="5"/>
        <v>4900</v>
      </c>
      <c r="Q10" s="13">
        <f t="shared" si="6"/>
        <v>0</v>
      </c>
      <c r="R10" s="13">
        <v>16</v>
      </c>
      <c r="S10" s="13">
        <v>16</v>
      </c>
      <c r="T10" s="13">
        <f t="shared" si="7"/>
        <v>0</v>
      </c>
      <c r="U10" s="13">
        <v>0</v>
      </c>
      <c r="V10" s="13">
        <f t="shared" si="8"/>
        <v>0</v>
      </c>
      <c r="W10" s="13">
        <v>3200</v>
      </c>
      <c r="X10" s="13">
        <f t="shared" si="9"/>
        <v>3200</v>
      </c>
      <c r="Y10" s="13">
        <f t="shared" si="10"/>
        <v>0</v>
      </c>
      <c r="Z10" s="13">
        <v>3</v>
      </c>
      <c r="AA10" s="13">
        <v>3</v>
      </c>
      <c r="AB10" s="13">
        <f t="shared" si="11"/>
        <v>0</v>
      </c>
      <c r="AC10" s="13">
        <v>0</v>
      </c>
      <c r="AD10" s="13">
        <f t="shared" si="12"/>
        <v>0</v>
      </c>
      <c r="AE10" s="13">
        <v>900</v>
      </c>
      <c r="AF10" s="13">
        <f t="shared" si="13"/>
        <v>900</v>
      </c>
      <c r="AG10" s="13">
        <f t="shared" si="14"/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f t="shared" si="15"/>
        <v>0</v>
      </c>
      <c r="AM10" s="13">
        <f t="shared" si="16"/>
        <v>147</v>
      </c>
      <c r="AN10" s="13">
        <f t="shared" si="17"/>
        <v>12950</v>
      </c>
      <c r="AO10" s="1"/>
    </row>
    <row r="11" s="4" customFormat="1" ht="50" customHeight="1" spans="1:41">
      <c r="A11" s="12" t="s">
        <v>33</v>
      </c>
      <c r="B11" s="13">
        <v>243</v>
      </c>
      <c r="C11" s="13">
        <v>245</v>
      </c>
      <c r="D11" s="13">
        <f t="shared" si="0"/>
        <v>5</v>
      </c>
      <c r="E11" s="13">
        <v>0</v>
      </c>
      <c r="F11" s="13">
        <v>3</v>
      </c>
      <c r="G11" s="13">
        <v>12150</v>
      </c>
      <c r="H11" s="13">
        <f t="shared" si="1"/>
        <v>12150</v>
      </c>
      <c r="I11" s="13">
        <f t="shared" si="2"/>
        <v>0</v>
      </c>
      <c r="J11" s="13">
        <v>197</v>
      </c>
      <c r="K11" s="13">
        <v>193</v>
      </c>
      <c r="L11" s="13">
        <f t="shared" si="3"/>
        <v>0</v>
      </c>
      <c r="M11" s="13">
        <v>1</v>
      </c>
      <c r="N11" s="13">
        <f t="shared" si="4"/>
        <v>5</v>
      </c>
      <c r="O11" s="13">
        <v>19700</v>
      </c>
      <c r="P11" s="13">
        <f t="shared" si="5"/>
        <v>19700</v>
      </c>
      <c r="Q11" s="13">
        <f t="shared" si="6"/>
        <v>0</v>
      </c>
      <c r="R11" s="13">
        <v>60</v>
      </c>
      <c r="S11" s="13">
        <v>60</v>
      </c>
      <c r="T11" s="13">
        <f t="shared" si="7"/>
        <v>0</v>
      </c>
      <c r="U11" s="13">
        <v>0</v>
      </c>
      <c r="V11" s="13">
        <f t="shared" si="8"/>
        <v>0</v>
      </c>
      <c r="W11" s="13">
        <v>12000</v>
      </c>
      <c r="X11" s="13">
        <f t="shared" si="9"/>
        <v>12000</v>
      </c>
      <c r="Y11" s="13">
        <f t="shared" si="10"/>
        <v>0</v>
      </c>
      <c r="Z11" s="13">
        <v>11</v>
      </c>
      <c r="AA11" s="13">
        <v>11</v>
      </c>
      <c r="AB11" s="13">
        <f t="shared" si="11"/>
        <v>0</v>
      </c>
      <c r="AC11" s="13">
        <v>0</v>
      </c>
      <c r="AD11" s="13">
        <f t="shared" si="12"/>
        <v>0</v>
      </c>
      <c r="AE11" s="13">
        <v>3300</v>
      </c>
      <c r="AF11" s="13">
        <f t="shared" si="13"/>
        <v>3300</v>
      </c>
      <c r="AG11" s="13">
        <f t="shared" si="14"/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f t="shared" si="15"/>
        <v>0</v>
      </c>
      <c r="AM11" s="13">
        <f t="shared" si="16"/>
        <v>511</v>
      </c>
      <c r="AN11" s="13">
        <f t="shared" si="17"/>
        <v>47150</v>
      </c>
      <c r="AO11" s="1"/>
    </row>
    <row r="12" s="4" customFormat="1" ht="50" customHeight="1" spans="1:41">
      <c r="A12" s="12" t="s">
        <v>34</v>
      </c>
      <c r="B12" s="13">
        <v>269</v>
      </c>
      <c r="C12" s="13">
        <v>272</v>
      </c>
      <c r="D12" s="13">
        <f t="shared" si="0"/>
        <v>6</v>
      </c>
      <c r="E12" s="13">
        <v>1</v>
      </c>
      <c r="F12" s="13">
        <v>4</v>
      </c>
      <c r="G12" s="13">
        <v>13450</v>
      </c>
      <c r="H12" s="13">
        <f t="shared" si="1"/>
        <v>13450</v>
      </c>
      <c r="I12" s="13">
        <f t="shared" si="2"/>
        <v>0</v>
      </c>
      <c r="J12" s="13">
        <v>138</v>
      </c>
      <c r="K12" s="13">
        <v>132</v>
      </c>
      <c r="L12" s="13">
        <f t="shared" si="3"/>
        <v>0</v>
      </c>
      <c r="M12" s="13">
        <v>0</v>
      </c>
      <c r="N12" s="13">
        <f t="shared" si="4"/>
        <v>6</v>
      </c>
      <c r="O12" s="13">
        <v>13800</v>
      </c>
      <c r="P12" s="13">
        <f t="shared" si="5"/>
        <v>13800</v>
      </c>
      <c r="Q12" s="13">
        <f t="shared" si="6"/>
        <v>0</v>
      </c>
      <c r="R12" s="13">
        <v>50</v>
      </c>
      <c r="S12" s="13">
        <v>51</v>
      </c>
      <c r="T12" s="13">
        <f t="shared" si="7"/>
        <v>1</v>
      </c>
      <c r="U12" s="13">
        <v>0</v>
      </c>
      <c r="V12" s="13">
        <f t="shared" si="8"/>
        <v>0</v>
      </c>
      <c r="W12" s="13">
        <v>10000</v>
      </c>
      <c r="X12" s="13">
        <f t="shared" si="9"/>
        <v>10000</v>
      </c>
      <c r="Y12" s="13">
        <f t="shared" si="10"/>
        <v>0</v>
      </c>
      <c r="Z12" s="13">
        <v>11</v>
      </c>
      <c r="AA12" s="13">
        <v>10</v>
      </c>
      <c r="AB12" s="13">
        <f t="shared" si="11"/>
        <v>0</v>
      </c>
      <c r="AC12" s="13">
        <v>0</v>
      </c>
      <c r="AD12" s="13">
        <f t="shared" si="12"/>
        <v>1</v>
      </c>
      <c r="AE12" s="13">
        <v>3300</v>
      </c>
      <c r="AF12" s="13">
        <f t="shared" si="13"/>
        <v>3300</v>
      </c>
      <c r="AG12" s="13">
        <f t="shared" si="14"/>
        <v>0</v>
      </c>
      <c r="AH12" s="13">
        <v>1</v>
      </c>
      <c r="AI12" s="13">
        <v>1</v>
      </c>
      <c r="AJ12" s="13">
        <v>0</v>
      </c>
      <c r="AK12" s="13">
        <v>0</v>
      </c>
      <c r="AL12" s="13">
        <f t="shared" si="15"/>
        <v>1000</v>
      </c>
      <c r="AM12" s="13">
        <f t="shared" si="16"/>
        <v>469</v>
      </c>
      <c r="AN12" s="13">
        <f t="shared" si="17"/>
        <v>41550</v>
      </c>
      <c r="AO12" s="1"/>
    </row>
    <row r="13" s="4" customFormat="1" ht="50" customHeight="1" spans="1:41">
      <c r="A13" s="12" t="s">
        <v>35</v>
      </c>
      <c r="B13" s="13">
        <v>232</v>
      </c>
      <c r="C13" s="13">
        <v>232</v>
      </c>
      <c r="D13" s="13">
        <f t="shared" si="0"/>
        <v>5</v>
      </c>
      <c r="E13" s="13">
        <v>1</v>
      </c>
      <c r="F13" s="13">
        <v>6</v>
      </c>
      <c r="G13" s="13">
        <v>11600</v>
      </c>
      <c r="H13" s="13">
        <f t="shared" si="1"/>
        <v>11600</v>
      </c>
      <c r="I13" s="13">
        <f t="shared" si="2"/>
        <v>0</v>
      </c>
      <c r="J13" s="13">
        <v>158</v>
      </c>
      <c r="K13" s="13">
        <v>158</v>
      </c>
      <c r="L13" s="13">
        <f t="shared" si="3"/>
        <v>1</v>
      </c>
      <c r="M13" s="13">
        <v>4</v>
      </c>
      <c r="N13" s="13">
        <f t="shared" si="4"/>
        <v>5</v>
      </c>
      <c r="O13" s="13">
        <v>15800</v>
      </c>
      <c r="P13" s="13">
        <f t="shared" si="5"/>
        <v>15800</v>
      </c>
      <c r="Q13" s="13">
        <f t="shared" si="6"/>
        <v>0</v>
      </c>
      <c r="R13" s="13">
        <v>43</v>
      </c>
      <c r="S13" s="13">
        <v>43</v>
      </c>
      <c r="T13" s="13">
        <f t="shared" si="7"/>
        <v>0</v>
      </c>
      <c r="U13" s="13">
        <v>1</v>
      </c>
      <c r="V13" s="13">
        <f t="shared" si="8"/>
        <v>1</v>
      </c>
      <c r="W13" s="13">
        <v>8600</v>
      </c>
      <c r="X13" s="13">
        <f t="shared" si="9"/>
        <v>8600</v>
      </c>
      <c r="Y13" s="13">
        <f t="shared" si="10"/>
        <v>0</v>
      </c>
      <c r="Z13" s="13">
        <v>8</v>
      </c>
      <c r="AA13" s="13">
        <v>8</v>
      </c>
      <c r="AB13" s="13">
        <f t="shared" si="11"/>
        <v>0</v>
      </c>
      <c r="AC13" s="13">
        <v>0</v>
      </c>
      <c r="AD13" s="13">
        <f t="shared" si="12"/>
        <v>0</v>
      </c>
      <c r="AE13" s="13">
        <v>2400</v>
      </c>
      <c r="AF13" s="13">
        <f t="shared" si="13"/>
        <v>2400</v>
      </c>
      <c r="AG13" s="13">
        <f t="shared" si="14"/>
        <v>0</v>
      </c>
      <c r="AH13" s="13">
        <v>2</v>
      </c>
      <c r="AI13" s="13">
        <v>2</v>
      </c>
      <c r="AJ13" s="13">
        <v>0</v>
      </c>
      <c r="AK13" s="13">
        <v>0</v>
      </c>
      <c r="AL13" s="13">
        <f t="shared" si="15"/>
        <v>2000</v>
      </c>
      <c r="AM13" s="13">
        <f t="shared" si="16"/>
        <v>443</v>
      </c>
      <c r="AN13" s="13">
        <f t="shared" si="17"/>
        <v>40400</v>
      </c>
      <c r="AO13" s="1"/>
    </row>
    <row r="14" s="4" customFormat="1" ht="50" customHeight="1" spans="1:41">
      <c r="A14" s="12" t="s">
        <v>36</v>
      </c>
      <c r="B14" s="13">
        <v>351</v>
      </c>
      <c r="C14" s="13">
        <v>353</v>
      </c>
      <c r="D14" s="13">
        <f t="shared" si="0"/>
        <v>4</v>
      </c>
      <c r="E14" s="13">
        <v>3</v>
      </c>
      <c r="F14" s="13">
        <v>5</v>
      </c>
      <c r="G14" s="13">
        <v>17550</v>
      </c>
      <c r="H14" s="13">
        <f t="shared" si="1"/>
        <v>17550</v>
      </c>
      <c r="I14" s="13">
        <f t="shared" si="2"/>
        <v>0</v>
      </c>
      <c r="J14" s="13">
        <v>213</v>
      </c>
      <c r="K14" s="13">
        <v>212</v>
      </c>
      <c r="L14" s="13">
        <f t="shared" si="3"/>
        <v>2</v>
      </c>
      <c r="M14" s="13">
        <v>1</v>
      </c>
      <c r="N14" s="13">
        <f t="shared" si="4"/>
        <v>4</v>
      </c>
      <c r="O14" s="13">
        <v>21300</v>
      </c>
      <c r="P14" s="13">
        <f t="shared" si="5"/>
        <v>21300</v>
      </c>
      <c r="Q14" s="13">
        <f t="shared" si="6"/>
        <v>0</v>
      </c>
      <c r="R14" s="13">
        <v>57</v>
      </c>
      <c r="S14" s="13">
        <v>56</v>
      </c>
      <c r="T14" s="13">
        <f t="shared" si="7"/>
        <v>0</v>
      </c>
      <c r="U14" s="13">
        <v>1</v>
      </c>
      <c r="V14" s="13">
        <f t="shared" si="8"/>
        <v>2</v>
      </c>
      <c r="W14" s="13">
        <v>11400</v>
      </c>
      <c r="X14" s="13">
        <f t="shared" si="9"/>
        <v>11400</v>
      </c>
      <c r="Y14" s="13">
        <f t="shared" si="10"/>
        <v>0</v>
      </c>
      <c r="Z14" s="13">
        <v>10</v>
      </c>
      <c r="AA14" s="13">
        <v>10</v>
      </c>
      <c r="AB14" s="13">
        <f t="shared" si="11"/>
        <v>0</v>
      </c>
      <c r="AC14" s="13">
        <v>0</v>
      </c>
      <c r="AD14" s="13">
        <f t="shared" si="12"/>
        <v>0</v>
      </c>
      <c r="AE14" s="13">
        <v>3000</v>
      </c>
      <c r="AF14" s="13">
        <f t="shared" si="13"/>
        <v>3000</v>
      </c>
      <c r="AG14" s="13">
        <f t="shared" si="14"/>
        <v>0</v>
      </c>
      <c r="AH14" s="13">
        <v>1</v>
      </c>
      <c r="AI14" s="13">
        <v>1</v>
      </c>
      <c r="AJ14" s="13">
        <v>0</v>
      </c>
      <c r="AK14" s="13">
        <v>0</v>
      </c>
      <c r="AL14" s="13">
        <f t="shared" si="15"/>
        <v>1000</v>
      </c>
      <c r="AM14" s="13">
        <f t="shared" si="16"/>
        <v>632</v>
      </c>
      <c r="AN14" s="13">
        <f t="shared" si="17"/>
        <v>54250</v>
      </c>
      <c r="AO14" s="1"/>
    </row>
    <row r="15" s="4" customFormat="1" ht="50" customHeight="1" spans="1:41">
      <c r="A15" s="12" t="s">
        <v>37</v>
      </c>
      <c r="B15" s="13">
        <v>171</v>
      </c>
      <c r="C15" s="13">
        <v>173</v>
      </c>
      <c r="D15" s="13">
        <f t="shared" si="0"/>
        <v>4</v>
      </c>
      <c r="E15" s="13">
        <v>0</v>
      </c>
      <c r="F15" s="13">
        <v>2</v>
      </c>
      <c r="G15" s="13">
        <v>8550</v>
      </c>
      <c r="H15" s="13">
        <f t="shared" si="1"/>
        <v>8550</v>
      </c>
      <c r="I15" s="13">
        <f t="shared" si="2"/>
        <v>0</v>
      </c>
      <c r="J15" s="13">
        <v>114</v>
      </c>
      <c r="K15" s="13">
        <v>110</v>
      </c>
      <c r="L15" s="13">
        <f t="shared" si="3"/>
        <v>0</v>
      </c>
      <c r="M15" s="13">
        <v>0</v>
      </c>
      <c r="N15" s="13">
        <f t="shared" si="4"/>
        <v>4</v>
      </c>
      <c r="O15" s="13">
        <v>11400</v>
      </c>
      <c r="P15" s="13">
        <f t="shared" si="5"/>
        <v>11400</v>
      </c>
      <c r="Q15" s="13">
        <f t="shared" si="6"/>
        <v>0</v>
      </c>
      <c r="R15" s="13">
        <v>39</v>
      </c>
      <c r="S15" s="13">
        <v>40</v>
      </c>
      <c r="T15" s="13">
        <f t="shared" si="7"/>
        <v>0</v>
      </c>
      <c r="U15" s="13">
        <v>1</v>
      </c>
      <c r="V15" s="13">
        <f t="shared" si="8"/>
        <v>0</v>
      </c>
      <c r="W15" s="13">
        <v>7800</v>
      </c>
      <c r="X15" s="13">
        <f t="shared" si="9"/>
        <v>7800</v>
      </c>
      <c r="Y15" s="13">
        <f t="shared" si="10"/>
        <v>0</v>
      </c>
      <c r="Z15" s="13">
        <v>2</v>
      </c>
      <c r="AA15" s="13">
        <v>2</v>
      </c>
      <c r="AB15" s="13">
        <f t="shared" si="11"/>
        <v>0</v>
      </c>
      <c r="AC15" s="13">
        <v>0</v>
      </c>
      <c r="AD15" s="13">
        <f t="shared" si="12"/>
        <v>0</v>
      </c>
      <c r="AE15" s="13">
        <v>600</v>
      </c>
      <c r="AF15" s="13">
        <f t="shared" si="13"/>
        <v>600</v>
      </c>
      <c r="AG15" s="13">
        <f t="shared" si="14"/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f t="shared" si="15"/>
        <v>0</v>
      </c>
      <c r="AM15" s="13">
        <f t="shared" si="16"/>
        <v>326</v>
      </c>
      <c r="AN15" s="13">
        <f t="shared" si="17"/>
        <v>28350</v>
      </c>
      <c r="AO15" s="1"/>
    </row>
    <row r="16" s="4" customFormat="1" ht="50" customHeight="1" spans="1:41">
      <c r="A16" s="12" t="s">
        <v>38</v>
      </c>
      <c r="B16" s="13">
        <v>214</v>
      </c>
      <c r="C16" s="13">
        <v>209</v>
      </c>
      <c r="D16" s="13">
        <f t="shared" si="0"/>
        <v>3</v>
      </c>
      <c r="E16" s="13">
        <v>1</v>
      </c>
      <c r="F16" s="13">
        <v>9</v>
      </c>
      <c r="G16" s="13">
        <v>10700</v>
      </c>
      <c r="H16" s="13">
        <f t="shared" si="1"/>
        <v>10700</v>
      </c>
      <c r="I16" s="13">
        <f t="shared" si="2"/>
        <v>0</v>
      </c>
      <c r="J16" s="13">
        <v>133</v>
      </c>
      <c r="K16" s="13">
        <v>132</v>
      </c>
      <c r="L16" s="13">
        <f t="shared" si="3"/>
        <v>2</v>
      </c>
      <c r="M16" s="13">
        <v>0</v>
      </c>
      <c r="N16" s="13">
        <f t="shared" si="4"/>
        <v>3</v>
      </c>
      <c r="O16" s="13">
        <v>13300</v>
      </c>
      <c r="P16" s="13">
        <f t="shared" si="5"/>
        <v>13300</v>
      </c>
      <c r="Q16" s="13">
        <f t="shared" si="6"/>
        <v>0</v>
      </c>
      <c r="R16" s="13">
        <v>34</v>
      </c>
      <c r="S16" s="13">
        <v>32</v>
      </c>
      <c r="T16" s="13">
        <f t="shared" si="7"/>
        <v>0</v>
      </c>
      <c r="U16" s="13">
        <v>0</v>
      </c>
      <c r="V16" s="13">
        <f t="shared" si="8"/>
        <v>2</v>
      </c>
      <c r="W16" s="13">
        <v>6800</v>
      </c>
      <c r="X16" s="13">
        <f t="shared" si="9"/>
        <v>6800</v>
      </c>
      <c r="Y16" s="13">
        <f t="shared" si="10"/>
        <v>0</v>
      </c>
      <c r="Z16" s="13">
        <v>7</v>
      </c>
      <c r="AA16" s="13">
        <v>7</v>
      </c>
      <c r="AB16" s="13">
        <f t="shared" si="11"/>
        <v>0</v>
      </c>
      <c r="AC16" s="13">
        <v>0</v>
      </c>
      <c r="AD16" s="13">
        <f t="shared" si="12"/>
        <v>0</v>
      </c>
      <c r="AE16" s="13">
        <v>2100</v>
      </c>
      <c r="AF16" s="13">
        <f t="shared" si="13"/>
        <v>2100</v>
      </c>
      <c r="AG16" s="13">
        <f t="shared" si="14"/>
        <v>0</v>
      </c>
      <c r="AH16" s="13">
        <v>1</v>
      </c>
      <c r="AI16" s="13">
        <v>1</v>
      </c>
      <c r="AJ16" s="13">
        <v>0</v>
      </c>
      <c r="AK16" s="13">
        <v>0</v>
      </c>
      <c r="AL16" s="13">
        <f t="shared" si="15"/>
        <v>1000</v>
      </c>
      <c r="AM16" s="13">
        <f t="shared" si="16"/>
        <v>389</v>
      </c>
      <c r="AN16" s="13">
        <f t="shared" si="17"/>
        <v>33900</v>
      </c>
      <c r="AO16" s="1"/>
    </row>
    <row r="17" s="4" customFormat="1" ht="50" customHeight="1" spans="1:41">
      <c r="A17" s="12" t="s">
        <v>39</v>
      </c>
      <c r="B17" s="13">
        <v>215</v>
      </c>
      <c r="C17" s="13">
        <v>209</v>
      </c>
      <c r="D17" s="13">
        <f t="shared" si="0"/>
        <v>1</v>
      </c>
      <c r="E17" s="13">
        <v>0</v>
      </c>
      <c r="F17" s="13">
        <v>7</v>
      </c>
      <c r="G17" s="13">
        <v>10750</v>
      </c>
      <c r="H17" s="13">
        <f t="shared" si="1"/>
        <v>10750</v>
      </c>
      <c r="I17" s="13">
        <f t="shared" si="2"/>
        <v>0</v>
      </c>
      <c r="J17" s="13">
        <v>122</v>
      </c>
      <c r="K17" s="13">
        <v>123</v>
      </c>
      <c r="L17" s="13">
        <f t="shared" si="3"/>
        <v>2</v>
      </c>
      <c r="M17" s="13">
        <v>0</v>
      </c>
      <c r="N17" s="13">
        <f t="shared" si="4"/>
        <v>1</v>
      </c>
      <c r="O17" s="13">
        <v>12200</v>
      </c>
      <c r="P17" s="13">
        <f t="shared" si="5"/>
        <v>12200</v>
      </c>
      <c r="Q17" s="13">
        <f t="shared" si="6"/>
        <v>0</v>
      </c>
      <c r="R17" s="13">
        <v>39</v>
      </c>
      <c r="S17" s="13">
        <v>38</v>
      </c>
      <c r="T17" s="13">
        <f t="shared" si="7"/>
        <v>0</v>
      </c>
      <c r="U17" s="13">
        <v>1</v>
      </c>
      <c r="V17" s="13">
        <f t="shared" si="8"/>
        <v>2</v>
      </c>
      <c r="W17" s="13">
        <v>7800</v>
      </c>
      <c r="X17" s="13">
        <f t="shared" si="9"/>
        <v>7800</v>
      </c>
      <c r="Y17" s="13">
        <f t="shared" si="10"/>
        <v>0</v>
      </c>
      <c r="Z17" s="13">
        <v>7</v>
      </c>
      <c r="AA17" s="13">
        <v>7</v>
      </c>
      <c r="AB17" s="13">
        <f t="shared" si="11"/>
        <v>0</v>
      </c>
      <c r="AC17" s="13">
        <v>0</v>
      </c>
      <c r="AD17" s="13">
        <f t="shared" si="12"/>
        <v>0</v>
      </c>
      <c r="AE17" s="13">
        <v>2100</v>
      </c>
      <c r="AF17" s="13">
        <f t="shared" si="13"/>
        <v>2100</v>
      </c>
      <c r="AG17" s="13">
        <f t="shared" si="14"/>
        <v>0</v>
      </c>
      <c r="AH17" s="13">
        <v>1</v>
      </c>
      <c r="AI17" s="13">
        <v>1</v>
      </c>
      <c r="AJ17" s="13">
        <v>0</v>
      </c>
      <c r="AK17" s="13">
        <v>0</v>
      </c>
      <c r="AL17" s="13">
        <f t="shared" si="15"/>
        <v>1000</v>
      </c>
      <c r="AM17" s="13">
        <f t="shared" si="16"/>
        <v>384</v>
      </c>
      <c r="AN17" s="13">
        <f t="shared" si="17"/>
        <v>33850</v>
      </c>
      <c r="AO17" s="1"/>
    </row>
    <row r="18" s="4" customFormat="1" ht="50" customHeight="1" spans="1:41">
      <c r="A18" s="12" t="s">
        <v>40</v>
      </c>
      <c r="B18" s="13">
        <v>401</v>
      </c>
      <c r="C18" s="13">
        <v>400</v>
      </c>
      <c r="D18" s="13">
        <f t="shared" si="0"/>
        <v>5</v>
      </c>
      <c r="E18" s="13">
        <v>2</v>
      </c>
      <c r="F18" s="13">
        <v>8</v>
      </c>
      <c r="G18" s="13">
        <v>20050</v>
      </c>
      <c r="H18" s="13">
        <f t="shared" si="1"/>
        <v>20050</v>
      </c>
      <c r="I18" s="13">
        <f t="shared" si="2"/>
        <v>0</v>
      </c>
      <c r="J18" s="13">
        <v>229</v>
      </c>
      <c r="K18" s="13">
        <v>228</v>
      </c>
      <c r="L18" s="13">
        <f t="shared" si="3"/>
        <v>2</v>
      </c>
      <c r="M18" s="13">
        <v>2</v>
      </c>
      <c r="N18" s="13">
        <f t="shared" si="4"/>
        <v>5</v>
      </c>
      <c r="O18" s="13">
        <v>22900</v>
      </c>
      <c r="P18" s="13">
        <f t="shared" si="5"/>
        <v>22900</v>
      </c>
      <c r="Q18" s="13">
        <f t="shared" si="6"/>
        <v>0</v>
      </c>
      <c r="R18" s="13">
        <v>69</v>
      </c>
      <c r="S18" s="13">
        <v>68</v>
      </c>
      <c r="T18" s="13">
        <f t="shared" si="7"/>
        <v>1</v>
      </c>
      <c r="U18" s="13">
        <v>0</v>
      </c>
      <c r="V18" s="13">
        <f t="shared" si="8"/>
        <v>2</v>
      </c>
      <c r="W18" s="13">
        <v>13800</v>
      </c>
      <c r="X18" s="13">
        <f t="shared" si="9"/>
        <v>13800</v>
      </c>
      <c r="Y18" s="13">
        <f t="shared" si="10"/>
        <v>0</v>
      </c>
      <c r="Z18" s="13">
        <v>6</v>
      </c>
      <c r="AA18" s="13">
        <v>5</v>
      </c>
      <c r="AB18" s="13">
        <f t="shared" si="11"/>
        <v>0</v>
      </c>
      <c r="AC18" s="13">
        <v>0</v>
      </c>
      <c r="AD18" s="13">
        <f t="shared" si="12"/>
        <v>1</v>
      </c>
      <c r="AE18" s="13">
        <v>1800</v>
      </c>
      <c r="AF18" s="13">
        <f t="shared" si="13"/>
        <v>1800</v>
      </c>
      <c r="AG18" s="13">
        <f t="shared" si="14"/>
        <v>0</v>
      </c>
      <c r="AH18" s="13">
        <v>2</v>
      </c>
      <c r="AI18" s="13">
        <v>2</v>
      </c>
      <c r="AJ18" s="13">
        <v>0</v>
      </c>
      <c r="AK18" s="13">
        <v>0</v>
      </c>
      <c r="AL18" s="13">
        <f t="shared" si="15"/>
        <v>2000</v>
      </c>
      <c r="AM18" s="13">
        <f t="shared" si="16"/>
        <v>707</v>
      </c>
      <c r="AN18" s="13">
        <f t="shared" si="17"/>
        <v>60550</v>
      </c>
      <c r="AO18" s="1"/>
    </row>
    <row r="19" s="4" customFormat="1" ht="50" customHeight="1" spans="1:41">
      <c r="A19" s="12" t="s">
        <v>41</v>
      </c>
      <c r="B19" s="13">
        <v>184</v>
      </c>
      <c r="C19" s="13">
        <v>189</v>
      </c>
      <c r="D19" s="13">
        <f t="shared" si="0"/>
        <v>6</v>
      </c>
      <c r="E19" s="13">
        <v>1</v>
      </c>
      <c r="F19" s="13">
        <v>2</v>
      </c>
      <c r="G19" s="13">
        <v>9300</v>
      </c>
      <c r="H19" s="13">
        <f t="shared" si="1"/>
        <v>9200</v>
      </c>
      <c r="I19" s="13">
        <f t="shared" si="2"/>
        <v>100</v>
      </c>
      <c r="J19" s="13">
        <v>121</v>
      </c>
      <c r="K19" s="13">
        <v>115</v>
      </c>
      <c r="L19" s="13">
        <f t="shared" si="3"/>
        <v>0</v>
      </c>
      <c r="M19" s="13">
        <v>0</v>
      </c>
      <c r="N19" s="13">
        <f t="shared" si="4"/>
        <v>6</v>
      </c>
      <c r="O19" s="13">
        <v>12100</v>
      </c>
      <c r="P19" s="13">
        <f t="shared" si="5"/>
        <v>12100</v>
      </c>
      <c r="Q19" s="13">
        <f t="shared" si="6"/>
        <v>0</v>
      </c>
      <c r="R19" s="13">
        <v>25</v>
      </c>
      <c r="S19" s="13">
        <v>25</v>
      </c>
      <c r="T19" s="13">
        <f t="shared" si="7"/>
        <v>0</v>
      </c>
      <c r="U19" s="13">
        <v>0</v>
      </c>
      <c r="V19" s="13">
        <f t="shared" si="8"/>
        <v>0</v>
      </c>
      <c r="W19" s="13">
        <v>5000</v>
      </c>
      <c r="X19" s="13">
        <f t="shared" si="9"/>
        <v>5000</v>
      </c>
      <c r="Y19" s="13">
        <f t="shared" si="10"/>
        <v>0</v>
      </c>
      <c r="Z19" s="13">
        <v>6</v>
      </c>
      <c r="AA19" s="13">
        <v>6</v>
      </c>
      <c r="AB19" s="13">
        <f t="shared" si="11"/>
        <v>0</v>
      </c>
      <c r="AC19" s="13">
        <v>0</v>
      </c>
      <c r="AD19" s="13">
        <f t="shared" si="12"/>
        <v>0</v>
      </c>
      <c r="AE19" s="13">
        <v>1800</v>
      </c>
      <c r="AF19" s="13">
        <f t="shared" si="13"/>
        <v>1800</v>
      </c>
      <c r="AG19" s="13">
        <f t="shared" si="14"/>
        <v>0</v>
      </c>
      <c r="AH19" s="13">
        <v>2</v>
      </c>
      <c r="AI19" s="13">
        <v>2</v>
      </c>
      <c r="AJ19" s="13">
        <v>0</v>
      </c>
      <c r="AK19" s="13">
        <v>0</v>
      </c>
      <c r="AL19" s="13">
        <f t="shared" si="15"/>
        <v>2000</v>
      </c>
      <c r="AM19" s="13">
        <f t="shared" si="16"/>
        <v>338</v>
      </c>
      <c r="AN19" s="13">
        <f t="shared" si="17"/>
        <v>30200</v>
      </c>
      <c r="AO19" s="1"/>
    </row>
    <row r="20" s="4" customFormat="1" ht="50" customHeight="1" spans="1:41">
      <c r="A20" s="12" t="s">
        <v>42</v>
      </c>
      <c r="B20" s="13">
        <v>110</v>
      </c>
      <c r="C20" s="13">
        <v>109</v>
      </c>
      <c r="D20" s="13">
        <f t="shared" si="0"/>
        <v>1</v>
      </c>
      <c r="E20" s="13">
        <v>0</v>
      </c>
      <c r="F20" s="13">
        <v>2</v>
      </c>
      <c r="G20" s="13">
        <v>5500</v>
      </c>
      <c r="H20" s="13">
        <f t="shared" si="1"/>
        <v>5500</v>
      </c>
      <c r="I20" s="13">
        <f t="shared" si="2"/>
        <v>0</v>
      </c>
      <c r="J20" s="13">
        <v>55</v>
      </c>
      <c r="K20" s="13">
        <v>57</v>
      </c>
      <c r="L20" s="13">
        <f t="shared" si="3"/>
        <v>3</v>
      </c>
      <c r="M20" s="13">
        <v>0</v>
      </c>
      <c r="N20" s="13">
        <f t="shared" si="4"/>
        <v>1</v>
      </c>
      <c r="O20" s="13">
        <v>5500</v>
      </c>
      <c r="P20" s="13">
        <f t="shared" si="5"/>
        <v>5500</v>
      </c>
      <c r="Q20" s="13">
        <f t="shared" si="6"/>
        <v>0</v>
      </c>
      <c r="R20" s="13">
        <v>19</v>
      </c>
      <c r="S20" s="13">
        <v>19</v>
      </c>
      <c r="T20" s="13">
        <f t="shared" si="7"/>
        <v>2</v>
      </c>
      <c r="U20" s="13">
        <v>1</v>
      </c>
      <c r="V20" s="13">
        <f t="shared" si="8"/>
        <v>3</v>
      </c>
      <c r="W20" s="13">
        <v>3800</v>
      </c>
      <c r="X20" s="13">
        <f t="shared" si="9"/>
        <v>3800</v>
      </c>
      <c r="Y20" s="13">
        <f t="shared" si="10"/>
        <v>0</v>
      </c>
      <c r="Z20" s="13">
        <v>6</v>
      </c>
      <c r="AA20" s="13">
        <v>4</v>
      </c>
      <c r="AB20" s="13">
        <f t="shared" si="11"/>
        <v>0</v>
      </c>
      <c r="AC20" s="13">
        <v>0</v>
      </c>
      <c r="AD20" s="13">
        <f t="shared" si="12"/>
        <v>2</v>
      </c>
      <c r="AE20" s="13">
        <v>1800</v>
      </c>
      <c r="AF20" s="13">
        <f t="shared" si="13"/>
        <v>1800</v>
      </c>
      <c r="AG20" s="13">
        <f t="shared" si="14"/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f t="shared" si="15"/>
        <v>0</v>
      </c>
      <c r="AM20" s="13">
        <f t="shared" si="16"/>
        <v>190</v>
      </c>
      <c r="AN20" s="13">
        <f t="shared" si="17"/>
        <v>16600</v>
      </c>
      <c r="AO20" s="1"/>
    </row>
    <row r="21" s="4" customFormat="1" ht="50" customHeight="1" spans="1:41">
      <c r="A21" s="12" t="s">
        <v>43</v>
      </c>
      <c r="B21" s="13">
        <v>455</v>
      </c>
      <c r="C21" s="13">
        <v>460</v>
      </c>
      <c r="D21" s="13">
        <f t="shared" si="0"/>
        <v>9</v>
      </c>
      <c r="E21" s="13">
        <v>4</v>
      </c>
      <c r="F21" s="13">
        <v>8</v>
      </c>
      <c r="G21" s="13">
        <v>22750</v>
      </c>
      <c r="H21" s="13">
        <f t="shared" si="1"/>
        <v>22750</v>
      </c>
      <c r="I21" s="13">
        <f t="shared" si="2"/>
        <v>0</v>
      </c>
      <c r="J21" s="13">
        <v>238</v>
      </c>
      <c r="K21" s="13">
        <v>229</v>
      </c>
      <c r="L21" s="13">
        <f t="shared" si="3"/>
        <v>0</v>
      </c>
      <c r="M21" s="13">
        <v>0</v>
      </c>
      <c r="N21" s="13">
        <f t="shared" si="4"/>
        <v>9</v>
      </c>
      <c r="O21" s="13">
        <v>23800</v>
      </c>
      <c r="P21" s="13">
        <f t="shared" si="5"/>
        <v>23800</v>
      </c>
      <c r="Q21" s="13">
        <f t="shared" si="6"/>
        <v>0</v>
      </c>
      <c r="R21" s="13">
        <v>49</v>
      </c>
      <c r="S21" s="13">
        <v>49</v>
      </c>
      <c r="T21" s="13">
        <f t="shared" si="7"/>
        <v>0</v>
      </c>
      <c r="U21" s="13">
        <v>0</v>
      </c>
      <c r="V21" s="13">
        <f t="shared" si="8"/>
        <v>0</v>
      </c>
      <c r="W21" s="13">
        <v>9800</v>
      </c>
      <c r="X21" s="13">
        <f t="shared" si="9"/>
        <v>9800</v>
      </c>
      <c r="Y21" s="13">
        <f t="shared" si="10"/>
        <v>0</v>
      </c>
      <c r="Z21" s="13">
        <v>7</v>
      </c>
      <c r="AA21" s="13">
        <v>8</v>
      </c>
      <c r="AB21" s="13">
        <f t="shared" si="11"/>
        <v>0</v>
      </c>
      <c r="AC21" s="13">
        <v>1</v>
      </c>
      <c r="AD21" s="13">
        <f t="shared" si="12"/>
        <v>0</v>
      </c>
      <c r="AE21" s="13">
        <v>2100</v>
      </c>
      <c r="AF21" s="13">
        <f t="shared" si="13"/>
        <v>2100</v>
      </c>
      <c r="AG21" s="13">
        <f t="shared" si="14"/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f t="shared" si="15"/>
        <v>0</v>
      </c>
      <c r="AM21" s="13">
        <f t="shared" si="16"/>
        <v>749</v>
      </c>
      <c r="AN21" s="13">
        <f t="shared" si="17"/>
        <v>58450</v>
      </c>
      <c r="AO21" s="1"/>
    </row>
    <row r="22" s="5" customFormat="1" ht="60" customHeight="1" spans="1:41">
      <c r="A22" s="14" t="s">
        <v>8</v>
      </c>
      <c r="B22" s="15">
        <f t="shared" ref="B22:AN22" si="18">SUM(B7:B21)</f>
        <v>4499</v>
      </c>
      <c r="C22" s="15">
        <f t="shared" si="18"/>
        <v>4498</v>
      </c>
      <c r="D22" s="15">
        <f t="shared" si="18"/>
        <v>80</v>
      </c>
      <c r="E22" s="15">
        <f t="shared" si="18"/>
        <v>17</v>
      </c>
      <c r="F22" s="15">
        <f t="shared" si="18"/>
        <v>98</v>
      </c>
      <c r="G22" s="15">
        <f t="shared" si="18"/>
        <v>225050</v>
      </c>
      <c r="H22" s="15">
        <f t="shared" si="18"/>
        <v>224950</v>
      </c>
      <c r="I22" s="15">
        <f t="shared" si="18"/>
        <v>100</v>
      </c>
      <c r="J22" s="15">
        <f t="shared" si="18"/>
        <v>2805</v>
      </c>
      <c r="K22" s="15">
        <f t="shared" si="18"/>
        <v>2763</v>
      </c>
      <c r="L22" s="15">
        <f t="shared" si="18"/>
        <v>22</v>
      </c>
      <c r="M22" s="15">
        <f t="shared" si="18"/>
        <v>16</v>
      </c>
      <c r="N22" s="15">
        <f t="shared" si="18"/>
        <v>80</v>
      </c>
      <c r="O22" s="15">
        <f t="shared" si="18"/>
        <v>280500</v>
      </c>
      <c r="P22" s="15">
        <f t="shared" si="18"/>
        <v>280500</v>
      </c>
      <c r="Q22" s="15">
        <f t="shared" si="18"/>
        <v>0</v>
      </c>
      <c r="R22" s="15">
        <f t="shared" si="18"/>
        <v>802</v>
      </c>
      <c r="S22" s="15">
        <f t="shared" si="18"/>
        <v>790</v>
      </c>
      <c r="T22" s="15">
        <f t="shared" si="18"/>
        <v>5</v>
      </c>
      <c r="U22" s="15">
        <f t="shared" si="18"/>
        <v>5</v>
      </c>
      <c r="V22" s="15">
        <f t="shared" si="18"/>
        <v>22</v>
      </c>
      <c r="W22" s="15">
        <f t="shared" si="18"/>
        <v>160400</v>
      </c>
      <c r="X22" s="15">
        <f t="shared" si="18"/>
        <v>160400</v>
      </c>
      <c r="Y22" s="15">
        <f t="shared" si="18"/>
        <v>0</v>
      </c>
      <c r="Z22" s="15">
        <f t="shared" si="18"/>
        <v>119</v>
      </c>
      <c r="AA22" s="15">
        <f t="shared" si="18"/>
        <v>115</v>
      </c>
      <c r="AB22" s="15">
        <f t="shared" si="18"/>
        <v>0</v>
      </c>
      <c r="AC22" s="15">
        <f t="shared" si="18"/>
        <v>1</v>
      </c>
      <c r="AD22" s="15">
        <f t="shared" si="18"/>
        <v>5</v>
      </c>
      <c r="AE22" s="15">
        <f t="shared" si="18"/>
        <v>35700</v>
      </c>
      <c r="AF22" s="15">
        <f t="shared" si="18"/>
        <v>35700</v>
      </c>
      <c r="AG22" s="15">
        <f t="shared" si="18"/>
        <v>0</v>
      </c>
      <c r="AH22" s="15">
        <f t="shared" si="18"/>
        <v>17</v>
      </c>
      <c r="AI22" s="15">
        <f t="shared" si="18"/>
        <v>17</v>
      </c>
      <c r="AJ22" s="15">
        <f t="shared" si="18"/>
        <v>0</v>
      </c>
      <c r="AK22" s="15">
        <f t="shared" si="18"/>
        <v>0</v>
      </c>
      <c r="AL22" s="15">
        <f t="shared" si="18"/>
        <v>17000</v>
      </c>
      <c r="AM22" s="15">
        <f t="shared" si="18"/>
        <v>8242</v>
      </c>
      <c r="AN22" s="15">
        <f t="shared" si="18"/>
        <v>718650</v>
      </c>
      <c r="AO22" s="32"/>
    </row>
    <row r="23" s="1" customFormat="1" ht="30" customHeight="1" spans="1:4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27"/>
      <c r="AN23" s="27"/>
      <c r="AO23" s="27"/>
    </row>
    <row r="24" s="1" customFormat="1" ht="52" customHeight="1" spans="1:43">
      <c r="A24" s="17" t="s">
        <v>44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33"/>
      <c r="AP24" s="33"/>
      <c r="AQ24" s="33"/>
    </row>
    <row r="25" s="1" customFormat="1" ht="36" customHeight="1" spans="1:41">
      <c r="A25" s="18" t="s">
        <v>45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6"/>
    </row>
    <row r="26" s="1" customFormat="1" ht="39" customHeight="1" spans="1:41">
      <c r="A26" s="16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</row>
  </sheetData>
  <mergeCells count="42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24:AN24"/>
    <mergeCell ref="A25:AN25"/>
    <mergeCell ref="A26:X26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B7:B21">
    <cfRule type="expression" dxfId="0" priority="14">
      <formula>NOT(DELTA(B7:B21,#REF!))</formula>
    </cfRule>
  </conditionalFormatting>
  <conditionalFormatting sqref="G7:G21">
    <cfRule type="expression" dxfId="0" priority="10">
      <formula>NOT(DELTA(G7:G21,#REF!))</formula>
    </cfRule>
  </conditionalFormatting>
  <conditionalFormatting sqref="J7:J21">
    <cfRule type="expression" dxfId="0" priority="13">
      <formula>NOT(DELTA(J7:J21,#REF!))</formula>
    </cfRule>
  </conditionalFormatting>
  <conditionalFormatting sqref="K7:K21">
    <cfRule type="expression" dxfId="0" priority="1">
      <formula>NOT(DELTA(K7:K21,#REF!))</formula>
    </cfRule>
  </conditionalFormatting>
  <conditionalFormatting sqref="O7:O21">
    <cfRule type="expression" dxfId="0" priority="9">
      <formula>NOT(DELTA(O7:O21,#REF!))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21">
    <cfRule type="expression" dxfId="0" priority="8">
      <formula>NOT(DELTA(W7:W21,#REF!))</formula>
    </cfRule>
  </conditionalFormatting>
  <conditionalFormatting sqref="Z7:Z8">
    <cfRule type="expression" dxfId="0" priority="11">
      <formula>NOT(DELTA(Z7:Z21,#REF!))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E7:AE14">
    <cfRule type="expression" dxfId="0" priority="17">
      <formula>NOT(DELTA(AE7:AE1048569,#REF!))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21">
    <cfRule type="expression" dxfId="0" priority="7">
      <formula>NOT(DELTA(AF7:AF21,#REF!))</formula>
    </cfRule>
  </conditionalFormatting>
  <conditionalFormatting sqref="AG7:AG21">
    <cfRule type="expression" dxfId="0" priority="16">
      <formula>NOT(DELTA(AG7:AG21,#REF!))</formula>
    </cfRule>
  </conditionalFormatting>
  <conditionalFormatting sqref="AM7:AM21">
    <cfRule type="expression" dxfId="0" priority="6">
      <formula>NOT(DELTA(AM7:AM21,#REF!))</formula>
    </cfRule>
  </conditionalFormatting>
  <conditionalFormatting sqref="AN7:AN21">
    <cfRule type="expression" dxfId="0" priority="5">
      <formula>NOT(DELTA(AN7:AN21,#REF!))</formula>
    </cfRule>
  </conditionalFormatting>
  <conditionalFormatting sqref="Z9:Z18 Z20:Z21">
    <cfRule type="expression" dxfId="0" priority="15">
      <formula>NOT(DELTA(Z9:Z24,#REF!))</formula>
    </cfRule>
  </conditionalFormatting>
  <conditionalFormatting sqref="AA9:AA18 AA20:AA21">
    <cfRule type="expression" dxfId="0" priority="3">
      <formula>NOT(DELTA(AA9:AA24,#REF!))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2025-09-24T07:26:00Z</dcterms:created>
  <dcterms:modified xsi:type="dcterms:W3CDTF">2025-09-24T07:28:52Z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C1D168596DB4400D93D67583CB332284_11</vt:lpwstr>
  </property>
  <property fmtid="{D5CDD505-2E9C-101B-9397-08002B2CF9AE}" pid="3" name="KSOProductBuildVer">
    <vt:lpwstr>2052-12.1.0.22529</vt:lpwstr>
  </property>
</Properties>
</file>